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08" yWindow="-108" windowWidth="23256" windowHeight="12576" firstSheet="6" activeTab="8"/>
  </bookViews>
  <sheets>
    <sheet name="1000m M (2013 ir jaun.) 1" sheetId="5" r:id="rId1"/>
    <sheet name="1000m M (2013 ir jaun.) 2" sheetId="14" r:id="rId2"/>
    <sheet name="1000m M (2013 ir jaun.) Suvest." sheetId="28" r:id="rId3"/>
    <sheet name="1000m M (2011-2012)" sheetId="15" r:id="rId4"/>
    <sheet name="1000m V (2013 ir jaun.)" sheetId="17" r:id="rId5"/>
    <sheet name="1000m V (2011-2012)" sheetId="18" r:id="rId6"/>
    <sheet name="3000m M V Mv" sheetId="16" r:id="rId7"/>
    <sheet name="5000m M V Vv" sheetId="20" r:id="rId8"/>
    <sheet name="10000 M V" sheetId="23" r:id="rId9"/>
    <sheet name="Estafetės 4x500 Mix" sheetId="27" r:id="rId10"/>
    <sheet name="Komandiniai rezultatai" sheetId="30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27" l="1"/>
  <c r="O4" i="27"/>
  <c r="M2" i="30"/>
  <c r="O27" i="20"/>
  <c r="O26" i="20"/>
  <c r="O25" i="20"/>
  <c r="O24" i="20"/>
  <c r="O23" i="20"/>
  <c r="O22" i="20"/>
  <c r="M13" i="20"/>
  <c r="O18" i="20"/>
  <c r="O17" i="20"/>
  <c r="O16" i="20"/>
  <c r="O15" i="20"/>
  <c r="M2" i="20"/>
  <c r="O9" i="20"/>
  <c r="O8" i="20"/>
  <c r="O7" i="20"/>
  <c r="O6" i="20"/>
  <c r="O5" i="20"/>
  <c r="O4" i="20"/>
  <c r="K29" i="16"/>
  <c r="O27" i="16"/>
  <c r="K27" i="16"/>
  <c r="O28" i="16"/>
  <c r="K28" i="16"/>
  <c r="O26" i="16"/>
  <c r="K26" i="16"/>
  <c r="M16" i="16"/>
  <c r="O20" i="16"/>
  <c r="O19" i="16"/>
  <c r="O18" i="16"/>
  <c r="M2" i="16"/>
  <c r="O12" i="16"/>
  <c r="O11" i="16"/>
  <c r="O10" i="16"/>
  <c r="O9" i="16"/>
  <c r="O8" i="16"/>
  <c r="O7" i="16"/>
  <c r="O6" i="16"/>
  <c r="O5" i="16"/>
  <c r="O4" i="16"/>
  <c r="O43" i="23"/>
  <c r="O44" i="23"/>
  <c r="O45" i="23"/>
  <c r="O46" i="23"/>
  <c r="O47" i="23"/>
  <c r="O48" i="23"/>
  <c r="O49" i="23"/>
  <c r="O50" i="23"/>
  <c r="O42" i="23"/>
  <c r="M40" i="23"/>
  <c r="M32" i="23"/>
  <c r="O38" i="23"/>
  <c r="O37" i="23"/>
  <c r="O36" i="23"/>
  <c r="O35" i="23"/>
  <c r="O34" i="23"/>
  <c r="M9" i="23"/>
  <c r="O17" i="23"/>
  <c r="O16" i="23"/>
  <c r="O15" i="23"/>
  <c r="O14" i="23"/>
  <c r="O13" i="23"/>
  <c r="O12" i="23"/>
  <c r="O11" i="23"/>
  <c r="M2" i="23"/>
  <c r="O7" i="23"/>
  <c r="O6" i="23"/>
  <c r="O5" i="23"/>
  <c r="O4" i="23"/>
  <c r="M2" i="18"/>
  <c r="O7" i="18"/>
  <c r="O6" i="18"/>
  <c r="O5" i="18"/>
  <c r="O4" i="18"/>
  <c r="M2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M2" i="15"/>
  <c r="O12" i="15"/>
  <c r="O11" i="15"/>
  <c r="O10" i="15"/>
  <c r="O9" i="15"/>
  <c r="O8" i="15"/>
  <c r="O7" i="15"/>
  <c r="O6" i="15"/>
  <c r="O5" i="15"/>
  <c r="O4" i="15"/>
  <c r="M2" i="28"/>
  <c r="O5" i="28"/>
  <c r="O6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" i="28"/>
  <c r="M2" i="5"/>
  <c r="M2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M2" i="27"/>
  <c r="M24" i="16"/>
  <c r="M30" i="20"/>
</calcChain>
</file>

<file path=xl/sharedStrings.xml><?xml version="1.0" encoding="utf-8"?>
<sst xmlns="http://schemas.openxmlformats.org/spreadsheetml/2006/main" count="1191" uniqueCount="347">
  <si>
    <t>LTU</t>
  </si>
  <si>
    <t>GER</t>
  </si>
  <si>
    <t>Prienai</t>
  </si>
  <si>
    <t>2011-03-06</t>
  </si>
  <si>
    <t>Švenčionys</t>
  </si>
  <si>
    <t>Jonava</t>
  </si>
  <si>
    <t>Alytus</t>
  </si>
  <si>
    <t>Kaunas</t>
  </si>
  <si>
    <t>Birštonas</t>
  </si>
  <si>
    <t>Druskininkai</t>
  </si>
  <si>
    <t>2008-04-14</t>
  </si>
  <si>
    <t>Šiauliai</t>
  </si>
  <si>
    <t>POL</t>
  </si>
  <si>
    <t>2005-06-22</t>
  </si>
  <si>
    <t>1940-12-28</t>
  </si>
  <si>
    <t>2004-04-27</t>
  </si>
  <si>
    <t>Ema Čepulkovskytė</t>
  </si>
  <si>
    <t>Ieva Kreivėnaitė</t>
  </si>
  <si>
    <t>Almilė Povilavičiūtė</t>
  </si>
  <si>
    <t>Libertas Kulieša</t>
  </si>
  <si>
    <t>Emilijus Šaliakas</t>
  </si>
  <si>
    <t>Kajus Balkė</t>
  </si>
  <si>
    <t>Piergiorgio Andreotti</t>
  </si>
  <si>
    <t>Ilmars Saulgriezis</t>
  </si>
  <si>
    <t>Antanas Grigaliūnas</t>
  </si>
  <si>
    <t>Aloyzas Urbikas</t>
  </si>
  <si>
    <t>Miroslaw Luniewski</t>
  </si>
  <si>
    <t>Adrijana Karinauskaitė</t>
  </si>
  <si>
    <t>Deimantė Žilinskaitė</t>
  </si>
  <si>
    <t>Vilnius-Kėdainiai</t>
  </si>
  <si>
    <t>Jakub Mažgút</t>
  </si>
  <si>
    <t>2007-08-06</t>
  </si>
  <si>
    <t>Lukas Lasevičius</t>
  </si>
  <si>
    <t>Liudas Grincevičius</t>
  </si>
  <si>
    <t>2006-07-04</t>
  </si>
  <si>
    <t>Ada Junghannss</t>
  </si>
  <si>
    <t>Nora Meškauskaitė</t>
  </si>
  <si>
    <t>Aiva Bilevičiūtė</t>
  </si>
  <si>
    <t>Treneris</t>
  </si>
  <si>
    <t>Nr</t>
  </si>
  <si>
    <t>Vardas, Pavardė</t>
  </si>
  <si>
    <t>Gim.</t>
  </si>
  <si>
    <t>Rezultatas</t>
  </si>
  <si>
    <t>Atsilik.</t>
  </si>
  <si>
    <t>Įspėj.</t>
  </si>
  <si>
    <t>1000 m mergaitės (2013 ir jaun.)</t>
  </si>
  <si>
    <t>1000 m mergaitės (2011-2012)</t>
  </si>
  <si>
    <t>1000 m berniukai (2013 ir jaun.)</t>
  </si>
  <si>
    <t>1000 m berniukai (2011-2012)</t>
  </si>
  <si>
    <t>3 km jaunutės (2009-2010)</t>
  </si>
  <si>
    <t>3000 m jaunučiai (2009-2010)</t>
  </si>
  <si>
    <t>5000 m jaunės (2007-2008)</t>
  </si>
  <si>
    <t>5000 m jauniai (2007-2008)</t>
  </si>
  <si>
    <t>10000 m jaunuolės (2005-2006)</t>
  </si>
  <si>
    <t>SM STARTAS</t>
  </si>
  <si>
    <t>I.Šukevičiūtė</t>
  </si>
  <si>
    <t>Adelė Bitkevičiūtė</t>
  </si>
  <si>
    <t>Erika Buzaitė</t>
  </si>
  <si>
    <t>Marija Filimon</t>
  </si>
  <si>
    <t>Arina Grincevič</t>
  </si>
  <si>
    <t>Luknė Kazakevičiūtė</t>
  </si>
  <si>
    <t>Milana Kononova</t>
  </si>
  <si>
    <t>Karina  Kornejeva</t>
  </si>
  <si>
    <t>Veronika Krukovska</t>
  </si>
  <si>
    <t>Gerda  Lapienytė</t>
  </si>
  <si>
    <t>Salomėja Libermanaitė</t>
  </si>
  <si>
    <t>Leila Lipinskytė</t>
  </si>
  <si>
    <t>Žemyna Luckutė</t>
  </si>
  <si>
    <t>Barbora Matiušovaitė</t>
  </si>
  <si>
    <t>Miglė Mažintaitė</t>
  </si>
  <si>
    <t>Henrieta Menkeliūnaitė</t>
  </si>
  <si>
    <t>Daniela Mikelevič</t>
  </si>
  <si>
    <t>Patricija Navakaitė</t>
  </si>
  <si>
    <t>Izabelė Navakaitė</t>
  </si>
  <si>
    <t>Viltė Paulauskaitė</t>
  </si>
  <si>
    <t>Akvilė Rachlevičiūtė</t>
  </si>
  <si>
    <t>Jogailė Savickaitė</t>
  </si>
  <si>
    <t>Liudvika Smirnovaitė</t>
  </si>
  <si>
    <t>Eli Tiškė</t>
  </si>
  <si>
    <t>Barbora Urnikytė</t>
  </si>
  <si>
    <t>Ugnė Vaičiūnaitė</t>
  </si>
  <si>
    <t>Urtė Vengraitytė</t>
  </si>
  <si>
    <t>Airida Vilkevičiūtė</t>
  </si>
  <si>
    <t>2014-11-26</t>
  </si>
  <si>
    <t>2015-10-11</t>
  </si>
  <si>
    <t>Vilniaus r.</t>
  </si>
  <si>
    <t>Klaipėda</t>
  </si>
  <si>
    <t xml:space="preserve">Kėdainiai </t>
  </si>
  <si>
    <t>A. Mastianica</t>
  </si>
  <si>
    <t>V. Meškauskas, J. Romankovas</t>
  </si>
  <si>
    <t>G.Goštautaitė</t>
  </si>
  <si>
    <t>N.Krakiene</t>
  </si>
  <si>
    <t>R. Kaselis</t>
  </si>
  <si>
    <t>K.Jezepčikas</t>
  </si>
  <si>
    <t>1 ėjimas</t>
  </si>
  <si>
    <t>Komanda</t>
  </si>
  <si>
    <t>Nemenčinės SM</t>
  </si>
  <si>
    <t>SC</t>
  </si>
  <si>
    <t>Jonavos SC</t>
  </si>
  <si>
    <t>BI Klaipėdos m. LAM</t>
  </si>
  <si>
    <t>Druskininkų   SC</t>
  </si>
  <si>
    <t>SUC</t>
  </si>
  <si>
    <t>Krakių M. Katkaus gimn.</t>
  </si>
  <si>
    <t>Tšk.</t>
  </si>
  <si>
    <t>2 ėjimas</t>
  </si>
  <si>
    <t>Sara Al Bakri</t>
  </si>
  <si>
    <t>Sabina Jakubenaitė</t>
  </si>
  <si>
    <t>Morta Jazepčikaitė</t>
  </si>
  <si>
    <t>Milda Kisieliūtė</t>
  </si>
  <si>
    <t>Gustė Laurinčikaitė</t>
  </si>
  <si>
    <t>Urtė Marcinkutė</t>
  </si>
  <si>
    <t>Ema Milerytė</t>
  </si>
  <si>
    <t>Patricija Petronytė</t>
  </si>
  <si>
    <t>Emilija Pirtinaitė</t>
  </si>
  <si>
    <t>Rugilė Rugėnaitė</t>
  </si>
  <si>
    <t>Smiltė Sirevičiūtė</t>
  </si>
  <si>
    <t>Rusnė Sirevičiūtė</t>
  </si>
  <si>
    <t>Radvilė Taraskevičiūtė</t>
  </si>
  <si>
    <t>Augustė Tiškutė</t>
  </si>
  <si>
    <t>Ema Urbonavičiūtė</t>
  </si>
  <si>
    <t>2013-04-04</t>
  </si>
  <si>
    <t>2014-03-05</t>
  </si>
  <si>
    <t>2019-01-01</t>
  </si>
  <si>
    <t>2016-06-08</t>
  </si>
  <si>
    <t>2014-08-09</t>
  </si>
  <si>
    <t>2013-12-18</t>
  </si>
  <si>
    <t>Arina Bichtiakova</t>
  </si>
  <si>
    <t>Paula Cemolanskaitė</t>
  </si>
  <si>
    <t>Daniela Ereminaitė</t>
  </si>
  <si>
    <t>Ugnė Gineikaitė</t>
  </si>
  <si>
    <t>Sofija Istrate</t>
  </si>
  <si>
    <t>Gabrielė Lapienytė</t>
  </si>
  <si>
    <t>Dainora Micevičiūtė</t>
  </si>
  <si>
    <t>2011-01-01</t>
  </si>
  <si>
    <t>2011-03-08</t>
  </si>
  <si>
    <t>2011-09-17</t>
  </si>
  <si>
    <t>2011-09-09</t>
  </si>
  <si>
    <t>Prienų KKSC</t>
  </si>
  <si>
    <t>K. Kuzmickienė</t>
  </si>
  <si>
    <t>Miglė Abračinskaitė</t>
  </si>
  <si>
    <t>Justė Andrijauskaitė</t>
  </si>
  <si>
    <t>Jelizaveta Bulyčeva</t>
  </si>
  <si>
    <t>Jelizaveta Danilova</t>
  </si>
  <si>
    <t>Augustė Kurnickaja</t>
  </si>
  <si>
    <t>Živilė Lukjanova</t>
  </si>
  <si>
    <t>Agnieška Makevič</t>
  </si>
  <si>
    <t>Kristina Suponko</t>
  </si>
  <si>
    <t>Akvilė Tiškutė</t>
  </si>
  <si>
    <t>Gustė Vasiliauskaitė</t>
  </si>
  <si>
    <t xml:space="preserve">Klaipėda </t>
  </si>
  <si>
    <t>Vilnius, Klaipėda</t>
  </si>
  <si>
    <t>ŠSG</t>
  </si>
  <si>
    <t>Ozo gimnazijos</t>
  </si>
  <si>
    <t>R.Razmaitė,A.Kitanov</t>
  </si>
  <si>
    <t>J. Romankovas, N. Krakienė</t>
  </si>
  <si>
    <t>Irtautė Jučaitė</t>
  </si>
  <si>
    <t>Samanta Knivaitė</t>
  </si>
  <si>
    <t>Emilija  Krušaitė</t>
  </si>
  <si>
    <t>Ema Olišauskaitė</t>
  </si>
  <si>
    <t>Ania Selezniova</t>
  </si>
  <si>
    <t>Khrystyna Ponikarchyk</t>
  </si>
  <si>
    <t>UKR</t>
  </si>
  <si>
    <t>Mantas Aliukonis</t>
  </si>
  <si>
    <t>Natas Anusevičius</t>
  </si>
  <si>
    <t>Eimantas Astromskas</t>
  </si>
  <si>
    <t>Emilis Barisnevičius</t>
  </si>
  <si>
    <t>Michal Benčik</t>
  </si>
  <si>
    <t>Ovidijus Civilka</t>
  </si>
  <si>
    <t>Martynas Darulis</t>
  </si>
  <si>
    <t>Kajus Darulis</t>
  </si>
  <si>
    <t>Lukas Januškevičius</t>
  </si>
  <si>
    <t>Dovydas Januškevičius</t>
  </si>
  <si>
    <t>Rapolas Jazepčikas</t>
  </si>
  <si>
    <t>Domantas Krasauskas</t>
  </si>
  <si>
    <t>Nojus Kriaučiūnas</t>
  </si>
  <si>
    <t>Leon Lipinskij</t>
  </si>
  <si>
    <t>Arnas Marcinkus</t>
  </si>
  <si>
    <t>Benas Marcinkus</t>
  </si>
  <si>
    <t>Karol Mikelevič</t>
  </si>
  <si>
    <t>Kamilis Parfijanovičius</t>
  </si>
  <si>
    <t>Nojus Paukštys</t>
  </si>
  <si>
    <t>Timėjus Polismakas</t>
  </si>
  <si>
    <t>Aretas Rugėnas</t>
  </si>
  <si>
    <t>Paulius Stankevičius</t>
  </si>
  <si>
    <t>Ugnius Tokarevas</t>
  </si>
  <si>
    <t>Vėjas Tokarevas</t>
  </si>
  <si>
    <t>Oskaras Vainickas</t>
  </si>
  <si>
    <t>Nojus Vaitkevičius</t>
  </si>
  <si>
    <t>Kirill Zakušniak</t>
  </si>
  <si>
    <t>Arminas Žalinkevičius</t>
  </si>
  <si>
    <t>Martynas Žvirblis</t>
  </si>
  <si>
    <t>2013-01-18</t>
  </si>
  <si>
    <t>2014-10-19</t>
  </si>
  <si>
    <t>2014-11-15</t>
  </si>
  <si>
    <t>2015-06-20</t>
  </si>
  <si>
    <t>2013-07-05</t>
  </si>
  <si>
    <t>2013-07-30</t>
  </si>
  <si>
    <t>2014-09-03</t>
  </si>
  <si>
    <t>2013-05-31</t>
  </si>
  <si>
    <t>2016-01-08</t>
  </si>
  <si>
    <t>2013-04-02</t>
  </si>
  <si>
    <t>2013-03-07</t>
  </si>
  <si>
    <t>2015-06-22</t>
  </si>
  <si>
    <t>2014-03-03</t>
  </si>
  <si>
    <t>2014-11-18</t>
  </si>
  <si>
    <t>2016-12-15</t>
  </si>
  <si>
    <t>2014-02-26</t>
  </si>
  <si>
    <t>2016-02-15</t>
  </si>
  <si>
    <t>2013-08-20</t>
  </si>
  <si>
    <t>2014-11-21</t>
  </si>
  <si>
    <t>2015-05-12</t>
  </si>
  <si>
    <t>2015-09-19</t>
  </si>
  <si>
    <t>2014-11-28</t>
  </si>
  <si>
    <t>2015-03-04</t>
  </si>
  <si>
    <t>2014-08-11</t>
  </si>
  <si>
    <t>2015-08-24</t>
  </si>
  <si>
    <t>2014-02-01</t>
  </si>
  <si>
    <t>2014-11-23</t>
  </si>
  <si>
    <t>SVK</t>
  </si>
  <si>
    <t>Birštono SC</t>
  </si>
  <si>
    <t>Kauno Vyturio gimnazija</t>
  </si>
  <si>
    <t>R Kaselis</t>
  </si>
  <si>
    <t>J. ir P. Juozaičiai</t>
  </si>
  <si>
    <t>Artemij  Danilov</t>
  </si>
  <si>
    <t>Goda Kadziauskaitė</t>
  </si>
  <si>
    <t>Klaudijus Kudabajavas</t>
  </si>
  <si>
    <t>Manelis Polismakas</t>
  </si>
  <si>
    <t>Pijus Šmitas</t>
  </si>
  <si>
    <t>Tarek Al Bakri</t>
  </si>
  <si>
    <t>2012-04-22</t>
  </si>
  <si>
    <t>2011-06-13</t>
  </si>
  <si>
    <t>2012-10-23</t>
  </si>
  <si>
    <t>2011-05-24</t>
  </si>
  <si>
    <t>2010-08-07</t>
  </si>
  <si>
    <t>b.k.</t>
  </si>
  <si>
    <t>Jokūbas Budvytis</t>
  </si>
  <si>
    <t>Viktoras Petryla</t>
  </si>
  <si>
    <t>Vilnius, Šilalė</t>
  </si>
  <si>
    <t>Ozo gimnazija</t>
  </si>
  <si>
    <t>J. Romankovas, V. Bendžius</t>
  </si>
  <si>
    <t>J.Romankovas, R. Kaselis</t>
  </si>
  <si>
    <t>Bassam Al Bakri</t>
  </si>
  <si>
    <t>2008-01-01</t>
  </si>
  <si>
    <t>3 km veteranės</t>
  </si>
  <si>
    <t>Sada Bukšnienė</t>
  </si>
  <si>
    <t>Gražina Goštautaitė</t>
  </si>
  <si>
    <t>Vita Janavičienė</t>
  </si>
  <si>
    <t>Rasa Pečiukonienė</t>
  </si>
  <si>
    <t>Veisėjai</t>
  </si>
  <si>
    <t xml:space="preserve">5000 m veteranai </t>
  </si>
  <si>
    <t>Koef.</t>
  </si>
  <si>
    <t>Miglė  Damynaitė</t>
  </si>
  <si>
    <t>Austėja Kavaliauskaitė</t>
  </si>
  <si>
    <t>Nadežda Novikova</t>
  </si>
  <si>
    <t>Lyudmila Olyanovska</t>
  </si>
  <si>
    <t>Justė Perveneckaitė</t>
  </si>
  <si>
    <t>Mariia Sakharuk</t>
  </si>
  <si>
    <t>Hanna Shevchuk</t>
  </si>
  <si>
    <t>Valeriya Sholomitska</t>
  </si>
  <si>
    <t>Olena Sobchuk</t>
  </si>
  <si>
    <t>Armanda Tolytė</t>
  </si>
  <si>
    <t>Švenčionys-Kėdainiai</t>
  </si>
  <si>
    <t>Šiauliai,Klaipeda</t>
  </si>
  <si>
    <t>K. Kuzmickienė, G. Goštautaitė</t>
  </si>
  <si>
    <t>A.Kitanov,N.Krakienė</t>
  </si>
  <si>
    <t>Ugnius Antanavičius</t>
  </si>
  <si>
    <t>Deividas Balevičius</t>
  </si>
  <si>
    <t>Dominik Debski</t>
  </si>
  <si>
    <t>Michal Duda</t>
  </si>
  <si>
    <t>Tauras-Jokūbas  Grincevičius</t>
  </si>
  <si>
    <t>Samuel Herman</t>
  </si>
  <si>
    <t>Igor Hlavan</t>
  </si>
  <si>
    <t>Eduard Muravskyi</t>
  </si>
  <si>
    <t>Mykola Rushchak</t>
  </si>
  <si>
    <t>David Sanchez Montoya</t>
  </si>
  <si>
    <t>Raivo Saulgriezis</t>
  </si>
  <si>
    <t>Yehor Shelest</t>
  </si>
  <si>
    <t>Serhiy Svitlychnyi</t>
  </si>
  <si>
    <t>David Tokodi</t>
  </si>
  <si>
    <t>2006-04-16</t>
  </si>
  <si>
    <t>1999-10-20</t>
  </si>
  <si>
    <t>2005-07-25</t>
  </si>
  <si>
    <t>2004-03-04</t>
  </si>
  <si>
    <t>1990-09-25</t>
  </si>
  <si>
    <t>2006-07-28</t>
  </si>
  <si>
    <t>2002-02-12</t>
  </si>
  <si>
    <t>2003-10-30</t>
  </si>
  <si>
    <t>1984-09-07</t>
  </si>
  <si>
    <t>1994-07-04</t>
  </si>
  <si>
    <t>2002-07-13</t>
  </si>
  <si>
    <t>1994-07-13</t>
  </si>
  <si>
    <t>1991-05-03</t>
  </si>
  <si>
    <t>ESP</t>
  </si>
  <si>
    <t>LAT</t>
  </si>
  <si>
    <t>HUN</t>
  </si>
  <si>
    <t>10000 m moterys</t>
  </si>
  <si>
    <t>10000 m vyrai</t>
  </si>
  <si>
    <t>10000 m jaunuoliai (2005-2006)</t>
  </si>
  <si>
    <t>David Traid Tirado</t>
  </si>
  <si>
    <t>Petras Kavaliauskas</t>
  </si>
  <si>
    <t>ITA</t>
  </si>
  <si>
    <t xml:space="preserve">3000 m veteranai </t>
  </si>
  <si>
    <t>Rez. su koef.</t>
  </si>
  <si>
    <t>Rezult.</t>
  </si>
  <si>
    <t>Estafetė 4x500 Mix (2011 ir jaun.)</t>
  </si>
  <si>
    <t>1-1</t>
  </si>
  <si>
    <t>1-2</t>
  </si>
  <si>
    <t>1-3</t>
  </si>
  <si>
    <t>1-4</t>
  </si>
  <si>
    <t>2-1</t>
  </si>
  <si>
    <t>2-2</t>
  </si>
  <si>
    <t>2-3</t>
  </si>
  <si>
    <t>2-4</t>
  </si>
  <si>
    <t>3-1</t>
  </si>
  <si>
    <t>3-2</t>
  </si>
  <si>
    <t>3-3</t>
  </si>
  <si>
    <t>3-4</t>
  </si>
  <si>
    <t>4-1</t>
  </si>
  <si>
    <t>4-2</t>
  </si>
  <si>
    <t>4-3</t>
  </si>
  <si>
    <t>4-4</t>
  </si>
  <si>
    <t>5-1</t>
  </si>
  <si>
    <t>5-2</t>
  </si>
  <si>
    <t>5-3</t>
  </si>
  <si>
    <t>5-4</t>
  </si>
  <si>
    <t>6-1</t>
  </si>
  <si>
    <t>6-2</t>
  </si>
  <si>
    <t>6-3</t>
  </si>
  <si>
    <t>6-4</t>
  </si>
  <si>
    <t>7-1</t>
  </si>
  <si>
    <t>7-2</t>
  </si>
  <si>
    <t>7-3</t>
  </si>
  <si>
    <t>7-4</t>
  </si>
  <si>
    <t>DNS</t>
  </si>
  <si>
    <t>Olaf Rynkewicz</t>
  </si>
  <si>
    <t>Suvestinė</t>
  </si>
  <si>
    <t>Vieta</t>
  </si>
  <si>
    <t>DNF</t>
  </si>
  <si>
    <t>Komandos</t>
  </si>
  <si>
    <t>Takai</t>
  </si>
  <si>
    <t>Kėdainiai</t>
  </si>
  <si>
    <t>Vilnius</t>
  </si>
  <si>
    <t>Klaipeda</t>
  </si>
  <si>
    <t>KOMANDINIAI REZULTATAI</t>
  </si>
  <si>
    <t>Rez.</t>
  </si>
  <si>
    <t>Bauda</t>
  </si>
  <si>
    <t>Gal.rez.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</si>
</sst>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yyyy\-mm\-dd;@"/>
    <numFmt numFmtId="165" formatCode="h:mm:ss"/>
    <numFmt numFmtId="166" formatCode="m:ss.00"/>
    <numFmt numFmtId="167" formatCode="mm:ss.00"/>
    <numFmt numFmtId="168" formatCode="yy"/>
    <numFmt numFmtId="169" formatCode="0.0000"/>
    <numFmt numFmtId="170" formatCode="h:mm:ss.00"/>
  </numFmts>
  <fonts count="2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entury Gothic"/>
      <family val="2"/>
      <charset val="186"/>
    </font>
    <font>
      <b/>
      <sz val="14"/>
      <name val="Century Gothic"/>
      <family val="2"/>
      <charset val="186"/>
    </font>
    <font>
      <b/>
      <sz val="10"/>
      <name val="Century Gothic"/>
      <family val="2"/>
      <charset val="186"/>
    </font>
    <font>
      <b/>
      <sz val="10"/>
      <name val="Century Gothic"/>
      <family val="2"/>
    </font>
    <font>
      <b/>
      <sz val="12"/>
      <color theme="0"/>
      <name val="Century Gothic"/>
      <family val="2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Century Gothic"/>
      <family val="2"/>
      <charset val="186"/>
    </font>
    <font>
      <sz val="10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theme="1"/>
      <name val="Century Gothic"/>
      <family val="2"/>
      <charset val="186"/>
    </font>
    <font>
      <b/>
      <sz val="11"/>
      <color theme="0"/>
      <name val="Century Gothic"/>
      <family val="2"/>
      <charset val="186"/>
    </font>
    <font>
      <b/>
      <sz val="8"/>
      <color theme="0"/>
      <name val="Century Gothic"/>
      <family val="2"/>
      <charset val="186"/>
    </font>
    <font>
      <sz val="10"/>
      <color theme="2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9"/>
      <color theme="0"/>
      <name val="Century Gothic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/>
    </xf>
    <xf numFmtId="164" fontId="10" fillId="3" borderId="5" xfId="0" applyNumberFormat="1" applyFont="1" applyFill="1" applyBorder="1"/>
    <xf numFmtId="165" fontId="11" fillId="3" borderId="5" xfId="0" applyNumberFormat="1" applyFont="1" applyFill="1" applyBorder="1"/>
    <xf numFmtId="165" fontId="11" fillId="3" borderId="5" xfId="0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165" fontId="11" fillId="3" borderId="6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6" fontId="11" fillId="3" borderId="5" xfId="0" applyNumberFormat="1" applyFont="1" applyFill="1" applyBorder="1" applyAlignment="1">
      <alignment horizontal="center" shrinkToFit="1"/>
    </xf>
    <xf numFmtId="167" fontId="13" fillId="0" borderId="0" xfId="0" applyNumberFormat="1" applyFont="1" applyAlignment="1">
      <alignment shrinkToFit="1"/>
    </xf>
    <xf numFmtId="166" fontId="14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wrapText="1"/>
    </xf>
    <xf numFmtId="168" fontId="20" fillId="3" borderId="5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left"/>
    </xf>
    <xf numFmtId="0" fontId="21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/>
    </xf>
    <xf numFmtId="164" fontId="10" fillId="3" borderId="2" xfId="0" applyNumberFormat="1" applyFont="1" applyFill="1" applyBorder="1"/>
    <xf numFmtId="0" fontId="9" fillId="3" borderId="2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166" fontId="11" fillId="3" borderId="2" xfId="0" applyNumberFormat="1" applyFont="1" applyFill="1" applyBorder="1" applyAlignment="1">
      <alignment horizontal="center" shrinkToFit="1"/>
    </xf>
    <xf numFmtId="165" fontId="11" fillId="3" borderId="2" xfId="0" applyNumberFormat="1" applyFont="1" applyFill="1" applyBorder="1"/>
    <xf numFmtId="166" fontId="14" fillId="3" borderId="2" xfId="0" applyNumberFormat="1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165" fontId="11" fillId="3" borderId="3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/>
    </xf>
    <xf numFmtId="164" fontId="10" fillId="3" borderId="8" xfId="0" applyNumberFormat="1" applyFont="1" applyFill="1" applyBorder="1"/>
    <xf numFmtId="0" fontId="9" fillId="3" borderId="8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166" fontId="11" fillId="3" borderId="8" xfId="0" applyNumberFormat="1" applyFont="1" applyFill="1" applyBorder="1" applyAlignment="1">
      <alignment horizontal="center" shrinkToFit="1"/>
    </xf>
    <xf numFmtId="165" fontId="11" fillId="3" borderId="8" xfId="0" applyNumberFormat="1" applyFont="1" applyFill="1" applyBorder="1"/>
    <xf numFmtId="166" fontId="14" fillId="3" borderId="8" xfId="0" applyNumberFormat="1" applyFont="1" applyFill="1" applyBorder="1" applyAlignment="1">
      <alignment horizontal="center"/>
    </xf>
    <xf numFmtId="165" fontId="11" fillId="3" borderId="8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left" vertical="center"/>
    </xf>
    <xf numFmtId="165" fontId="11" fillId="3" borderId="9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/>
    </xf>
    <xf numFmtId="164" fontId="10" fillId="3" borderId="11" xfId="0" applyNumberFormat="1" applyFont="1" applyFill="1" applyBorder="1"/>
    <xf numFmtId="0" fontId="9" fillId="3" borderId="11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166" fontId="11" fillId="3" borderId="11" xfId="0" applyNumberFormat="1" applyFont="1" applyFill="1" applyBorder="1" applyAlignment="1">
      <alignment horizontal="center" shrinkToFit="1"/>
    </xf>
    <xf numFmtId="165" fontId="11" fillId="3" borderId="11" xfId="0" applyNumberFormat="1" applyFont="1" applyFill="1" applyBorder="1"/>
    <xf numFmtId="166" fontId="14" fillId="3" borderId="11" xfId="0" applyNumberFormat="1" applyFont="1" applyFill="1" applyBorder="1" applyAlignment="1">
      <alignment horizontal="center"/>
    </xf>
    <xf numFmtId="165" fontId="11" fillId="3" borderId="11" xfId="0" applyNumberFormat="1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 vertical="center"/>
    </xf>
    <xf numFmtId="165" fontId="11" fillId="3" borderId="12" xfId="0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170" fontId="11" fillId="3" borderId="5" xfId="0" applyNumberFormat="1" applyFont="1" applyFill="1" applyBorder="1" applyAlignment="1">
      <alignment horizontal="center" shrinkToFit="1"/>
    </xf>
    <xf numFmtId="0" fontId="21" fillId="3" borderId="13" xfId="0" applyFont="1" applyFill="1" applyBorder="1" applyAlignment="1">
      <alignment horizontal="center" vertical="center"/>
    </xf>
    <xf numFmtId="169" fontId="21" fillId="3" borderId="13" xfId="0" applyNumberFormat="1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23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left"/>
    </xf>
    <xf numFmtId="166" fontId="10" fillId="3" borderId="2" xfId="0" applyNumberFormat="1" applyFont="1" applyFill="1" applyBorder="1"/>
    <xf numFmtId="166" fontId="24" fillId="3" borderId="2" xfId="0" applyNumberFormat="1" applyFont="1" applyFill="1" applyBorder="1" applyAlignment="1">
      <alignment horizontal="center" shrinkToFit="1"/>
    </xf>
    <xf numFmtId="0" fontId="25" fillId="2" borderId="2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20 km P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1" width="6.109375" style="23" customWidth="1"/>
    <col min="12" max="12" width="14.33203125" style="12" customWidth="1"/>
    <col min="13" max="13" width="6.77734375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32.4" customHeight="1" x14ac:dyDescent="0.3">
      <c r="B1" s="2" t="s">
        <v>45</v>
      </c>
      <c r="C1" s="3"/>
      <c r="H1" s="4"/>
      <c r="J1" s="2" t="s">
        <v>94</v>
      </c>
      <c r="K1" s="2"/>
      <c r="L1" s="5"/>
    </row>
    <row r="2" spans="1:19" s="1" customFormat="1" thickBot="1" x14ac:dyDescent="0.3">
      <c r="H2" s="4"/>
      <c r="J2" s="4"/>
      <c r="K2" s="4"/>
      <c r="L2" s="5"/>
      <c r="M2" s="25">
        <f>M4</f>
        <v>4.354398148148148E-3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42</v>
      </c>
      <c r="N3" s="9"/>
      <c r="O3" s="9" t="s">
        <v>43</v>
      </c>
      <c r="P3" s="9" t="s">
        <v>44</v>
      </c>
      <c r="Q3" s="9" t="s">
        <v>103</v>
      </c>
      <c r="R3" s="8" t="s">
        <v>38</v>
      </c>
      <c r="S3" s="10"/>
    </row>
    <row r="4" spans="1:19" ht="14.4" customHeight="1" thickBot="1" x14ac:dyDescent="0.3">
      <c r="A4" s="13">
        <v>1</v>
      </c>
      <c r="B4" s="14">
        <v>131</v>
      </c>
      <c r="C4" s="15" t="s">
        <v>60</v>
      </c>
      <c r="D4" s="16"/>
      <c r="E4" s="16"/>
      <c r="F4" s="16"/>
      <c r="G4" s="16"/>
      <c r="H4" s="17">
        <v>42745</v>
      </c>
      <c r="I4" s="17"/>
      <c r="J4" s="22" t="s">
        <v>5</v>
      </c>
      <c r="K4" s="22"/>
      <c r="L4" s="28" t="s">
        <v>98</v>
      </c>
      <c r="M4" s="24">
        <v>4.354398148148148E-3</v>
      </c>
      <c r="N4" s="18"/>
      <c r="O4" s="26">
        <f t="shared" ref="O4:O19" si="0">M4-$M$2</f>
        <v>0</v>
      </c>
      <c r="P4" s="19"/>
      <c r="Q4" s="20"/>
      <c r="R4" s="30" t="s">
        <v>90</v>
      </c>
      <c r="S4" s="21"/>
    </row>
    <row r="5" spans="1:19" ht="14.4" customHeight="1" thickBot="1" x14ac:dyDescent="0.3">
      <c r="A5" s="13">
        <v>2</v>
      </c>
      <c r="B5" s="14">
        <v>65</v>
      </c>
      <c r="C5" s="15" t="s">
        <v>63</v>
      </c>
      <c r="D5" s="16"/>
      <c r="E5" s="16"/>
      <c r="F5" s="16"/>
      <c r="G5" s="16"/>
      <c r="H5" s="17">
        <v>41291</v>
      </c>
      <c r="I5" s="17"/>
      <c r="J5" s="22" t="s">
        <v>4</v>
      </c>
      <c r="K5" s="22"/>
      <c r="L5" s="28" t="s">
        <v>97</v>
      </c>
      <c r="M5" s="24">
        <v>4.4282407407407413E-3</v>
      </c>
      <c r="N5" s="18"/>
      <c r="O5" s="26">
        <f t="shared" si="0"/>
        <v>7.384259259259323E-5</v>
      </c>
      <c r="P5" s="19"/>
      <c r="Q5" s="20"/>
      <c r="R5" s="30" t="s">
        <v>89</v>
      </c>
      <c r="S5" s="21"/>
    </row>
    <row r="6" spans="1:19" ht="14.4" customHeight="1" thickBot="1" x14ac:dyDescent="0.3">
      <c r="A6" s="13">
        <v>3</v>
      </c>
      <c r="B6" s="14">
        <v>68</v>
      </c>
      <c r="C6" s="15" t="s">
        <v>59</v>
      </c>
      <c r="D6" s="16"/>
      <c r="E6" s="16"/>
      <c r="F6" s="16"/>
      <c r="G6" s="16"/>
      <c r="H6" s="17">
        <v>42153</v>
      </c>
      <c r="I6" s="17"/>
      <c r="J6" s="22" t="s">
        <v>4</v>
      </c>
      <c r="K6" s="22"/>
      <c r="L6" s="28" t="s">
        <v>97</v>
      </c>
      <c r="M6" s="24">
        <v>4.5283564814814813E-3</v>
      </c>
      <c r="N6" s="18"/>
      <c r="O6" s="26">
        <f t="shared" si="0"/>
        <v>1.7395833333333326E-4</v>
      </c>
      <c r="P6" s="19"/>
      <c r="Q6" s="20"/>
      <c r="R6" s="30" t="s">
        <v>89</v>
      </c>
      <c r="S6" s="21"/>
    </row>
    <row r="7" spans="1:19" ht="14.4" customHeight="1" thickBot="1" x14ac:dyDescent="0.3">
      <c r="A7" s="13">
        <v>4</v>
      </c>
      <c r="B7" s="14">
        <v>117</v>
      </c>
      <c r="C7" s="15" t="s">
        <v>78</v>
      </c>
      <c r="D7" s="16"/>
      <c r="E7" s="16"/>
      <c r="F7" s="16"/>
      <c r="G7" s="16"/>
      <c r="H7" s="17">
        <v>41318</v>
      </c>
      <c r="I7" s="17"/>
      <c r="J7" s="22" t="s">
        <v>9</v>
      </c>
      <c r="K7" s="22"/>
      <c r="L7" s="28" t="s">
        <v>100</v>
      </c>
      <c r="M7" s="24">
        <v>4.5534722222222226E-3</v>
      </c>
      <c r="N7" s="18"/>
      <c r="O7" s="26">
        <f t="shared" si="0"/>
        <v>1.990740740740746E-4</v>
      </c>
      <c r="P7" s="19"/>
      <c r="Q7" s="20"/>
      <c r="R7" s="30" t="s">
        <v>93</v>
      </c>
      <c r="S7" s="21"/>
    </row>
    <row r="8" spans="1:19" ht="14.4" customHeight="1" thickBot="1" x14ac:dyDescent="0.3">
      <c r="A8" s="13">
        <v>5</v>
      </c>
      <c r="B8" s="14">
        <v>135</v>
      </c>
      <c r="C8" s="15" t="s">
        <v>79</v>
      </c>
      <c r="D8" s="16"/>
      <c r="E8" s="16"/>
      <c r="F8" s="16"/>
      <c r="G8" s="16"/>
      <c r="H8" s="17">
        <v>41956</v>
      </c>
      <c r="I8" s="17"/>
      <c r="J8" s="22" t="s">
        <v>5</v>
      </c>
      <c r="K8" s="22"/>
      <c r="L8" s="28" t="s">
        <v>98</v>
      </c>
      <c r="M8" s="24">
        <v>4.8307870370370371E-3</v>
      </c>
      <c r="N8" s="18"/>
      <c r="O8" s="26">
        <f t="shared" si="0"/>
        <v>4.7638888888888904E-4</v>
      </c>
      <c r="P8" s="19"/>
      <c r="Q8" s="20"/>
      <c r="R8" s="30" t="s">
        <v>90</v>
      </c>
      <c r="S8" s="21"/>
    </row>
    <row r="9" spans="1:19" ht="14.4" customHeight="1" thickBot="1" x14ac:dyDescent="0.3">
      <c r="A9" s="13">
        <v>6</v>
      </c>
      <c r="B9" s="14">
        <v>51</v>
      </c>
      <c r="C9" s="15" t="s">
        <v>81</v>
      </c>
      <c r="D9" s="16"/>
      <c r="E9" s="16"/>
      <c r="F9" s="16"/>
      <c r="G9" s="16"/>
      <c r="H9" s="17">
        <v>41763</v>
      </c>
      <c r="I9" s="17"/>
      <c r="J9" s="22" t="s">
        <v>7</v>
      </c>
      <c r="K9" s="22"/>
      <c r="L9" s="28"/>
      <c r="M9" s="24">
        <v>4.897569444444444E-3</v>
      </c>
      <c r="N9" s="18"/>
      <c r="O9" s="26">
        <f t="shared" si="0"/>
        <v>5.4317129629629594E-4</v>
      </c>
      <c r="P9" s="19"/>
      <c r="Q9" s="20"/>
      <c r="R9" s="30" t="s">
        <v>55</v>
      </c>
      <c r="S9" s="21"/>
    </row>
    <row r="10" spans="1:19" ht="14.4" customHeight="1" thickBot="1" x14ac:dyDescent="0.3">
      <c r="A10" s="13">
        <v>7</v>
      </c>
      <c r="B10" s="14">
        <v>88</v>
      </c>
      <c r="C10" s="15" t="s">
        <v>75</v>
      </c>
      <c r="D10" s="16"/>
      <c r="E10" s="16"/>
      <c r="F10" s="16"/>
      <c r="G10" s="16"/>
      <c r="H10" s="17">
        <v>42277</v>
      </c>
      <c r="I10" s="17"/>
      <c r="J10" s="22" t="s">
        <v>87</v>
      </c>
      <c r="K10" s="22"/>
      <c r="L10" s="28" t="s">
        <v>102</v>
      </c>
      <c r="M10" s="24">
        <v>4.99224537037037E-3</v>
      </c>
      <c r="N10" s="18"/>
      <c r="O10" s="26">
        <f t="shared" si="0"/>
        <v>6.3784722222222194E-4</v>
      </c>
      <c r="P10" s="19"/>
      <c r="Q10" s="20"/>
      <c r="R10" s="30" t="s">
        <v>92</v>
      </c>
      <c r="S10" s="21"/>
    </row>
    <row r="11" spans="1:19" ht="14.4" customHeight="1" thickBot="1" x14ac:dyDescent="0.3">
      <c r="A11" s="13">
        <v>8</v>
      </c>
      <c r="B11" s="14">
        <v>50</v>
      </c>
      <c r="C11" s="15" t="s">
        <v>80</v>
      </c>
      <c r="D11" s="16"/>
      <c r="E11" s="16"/>
      <c r="F11" s="16"/>
      <c r="G11" s="16"/>
      <c r="H11" s="17">
        <v>41600</v>
      </c>
      <c r="I11" s="17"/>
      <c r="J11" s="22" t="s">
        <v>7</v>
      </c>
      <c r="K11" s="22"/>
      <c r="L11" s="28"/>
      <c r="M11" s="24">
        <v>5.1550925925925922E-3</v>
      </c>
      <c r="N11" s="18"/>
      <c r="O11" s="26">
        <f t="shared" si="0"/>
        <v>8.0069444444444415E-4</v>
      </c>
      <c r="P11" s="19"/>
      <c r="Q11" s="20"/>
      <c r="R11" s="30" t="s">
        <v>55</v>
      </c>
      <c r="S11" s="21"/>
    </row>
    <row r="12" spans="1:19" ht="14.4" customHeight="1" thickBot="1" x14ac:dyDescent="0.3">
      <c r="A12" s="13">
        <v>9</v>
      </c>
      <c r="B12" s="14">
        <v>42</v>
      </c>
      <c r="C12" s="15" t="s">
        <v>57</v>
      </c>
      <c r="D12" s="16"/>
      <c r="E12" s="16"/>
      <c r="F12" s="16"/>
      <c r="G12" s="16"/>
      <c r="H12" s="17">
        <v>42577</v>
      </c>
      <c r="I12" s="17"/>
      <c r="J12" s="22" t="s">
        <v>7</v>
      </c>
      <c r="K12" s="22"/>
      <c r="L12" s="28" t="s">
        <v>54</v>
      </c>
      <c r="M12" s="24">
        <v>5.2038194444444449E-3</v>
      </c>
      <c r="N12" s="18"/>
      <c r="O12" s="26">
        <f t="shared" si="0"/>
        <v>8.494212962962969E-4</v>
      </c>
      <c r="P12" s="19"/>
      <c r="Q12" s="20"/>
      <c r="R12" s="30" t="s">
        <v>55</v>
      </c>
      <c r="S12" s="21"/>
    </row>
    <row r="13" spans="1:19" ht="14.4" customHeight="1" thickBot="1" x14ac:dyDescent="0.3">
      <c r="A13" s="13">
        <v>10</v>
      </c>
      <c r="B13" s="14">
        <v>49</v>
      </c>
      <c r="C13" s="15" t="s">
        <v>69</v>
      </c>
      <c r="D13" s="16"/>
      <c r="E13" s="16"/>
      <c r="F13" s="16"/>
      <c r="G13" s="16"/>
      <c r="H13" s="17">
        <v>41526</v>
      </c>
      <c r="I13" s="17"/>
      <c r="J13" s="22" t="s">
        <v>7</v>
      </c>
      <c r="K13" s="22"/>
      <c r="L13" s="28"/>
      <c r="M13" s="24">
        <v>5.2099537037037036E-3</v>
      </c>
      <c r="N13" s="18"/>
      <c r="O13" s="26">
        <f t="shared" si="0"/>
        <v>8.5555555555555558E-4</v>
      </c>
      <c r="P13" s="19"/>
      <c r="Q13" s="20"/>
      <c r="R13" s="30" t="s">
        <v>55</v>
      </c>
      <c r="S13" s="21"/>
    </row>
    <row r="14" spans="1:19" ht="14.4" customHeight="1" thickBot="1" x14ac:dyDescent="0.3">
      <c r="A14" s="13">
        <v>11</v>
      </c>
      <c r="B14" s="14">
        <v>84</v>
      </c>
      <c r="C14" s="15" t="s">
        <v>77</v>
      </c>
      <c r="D14" s="16"/>
      <c r="E14" s="16"/>
      <c r="F14" s="16"/>
      <c r="G14" s="16"/>
      <c r="H14" s="17">
        <v>41970</v>
      </c>
      <c r="I14" s="17"/>
      <c r="J14" s="22" t="s">
        <v>85</v>
      </c>
      <c r="K14" s="22"/>
      <c r="L14" s="28" t="s">
        <v>96</v>
      </c>
      <c r="M14" s="24">
        <v>5.2317129629629632E-3</v>
      </c>
      <c r="N14" s="18"/>
      <c r="O14" s="26">
        <f t="shared" si="0"/>
        <v>8.7731481481481514E-4</v>
      </c>
      <c r="P14" s="19"/>
      <c r="Q14" s="20"/>
      <c r="R14" s="30" t="s">
        <v>88</v>
      </c>
      <c r="S14" s="21"/>
    </row>
    <row r="15" spans="1:19" ht="14.4" customHeight="1" thickBot="1" x14ac:dyDescent="0.3">
      <c r="A15" s="13">
        <v>12</v>
      </c>
      <c r="B15" s="14">
        <v>130</v>
      </c>
      <c r="C15" s="15" t="s">
        <v>76</v>
      </c>
      <c r="D15" s="16"/>
      <c r="E15" s="16"/>
      <c r="F15" s="16"/>
      <c r="G15" s="16"/>
      <c r="H15" s="17">
        <v>42473</v>
      </c>
      <c r="I15" s="17"/>
      <c r="J15" s="22" t="s">
        <v>5</v>
      </c>
      <c r="K15" s="22"/>
      <c r="L15" s="28" t="s">
        <v>98</v>
      </c>
      <c r="M15" s="24">
        <v>5.2344907407407409E-3</v>
      </c>
      <c r="N15" s="18"/>
      <c r="O15" s="26">
        <f t="shared" si="0"/>
        <v>8.8009259259259291E-4</v>
      </c>
      <c r="P15" s="19"/>
      <c r="Q15" s="20"/>
      <c r="R15" s="30" t="s">
        <v>90</v>
      </c>
      <c r="S15" s="21"/>
    </row>
    <row r="16" spans="1:19" ht="14.4" customHeight="1" thickBot="1" x14ac:dyDescent="0.3">
      <c r="A16" s="13">
        <v>13</v>
      </c>
      <c r="B16" s="14">
        <v>39</v>
      </c>
      <c r="C16" s="15" t="s">
        <v>70</v>
      </c>
      <c r="D16" s="16"/>
      <c r="E16" s="16"/>
      <c r="F16" s="16"/>
      <c r="G16" s="16"/>
      <c r="H16" s="17">
        <v>42189</v>
      </c>
      <c r="I16" s="17"/>
      <c r="J16" s="22" t="s">
        <v>7</v>
      </c>
      <c r="K16" s="22"/>
      <c r="L16" s="28" t="s">
        <v>54</v>
      </c>
      <c r="M16" s="24">
        <v>5.2855324074074072E-3</v>
      </c>
      <c r="N16" s="18"/>
      <c r="O16" s="26">
        <f t="shared" si="0"/>
        <v>9.3113425925925915E-4</v>
      </c>
      <c r="P16" s="19"/>
      <c r="Q16" s="20"/>
      <c r="R16" s="30" t="s">
        <v>55</v>
      </c>
      <c r="S16" s="21"/>
    </row>
    <row r="17" spans="1:19" ht="14.4" customHeight="1" thickBot="1" x14ac:dyDescent="0.3">
      <c r="A17" s="13">
        <v>14</v>
      </c>
      <c r="B17" s="14">
        <v>81</v>
      </c>
      <c r="C17" s="15" t="s">
        <v>56</v>
      </c>
      <c r="D17" s="16"/>
      <c r="E17" s="16"/>
      <c r="F17" s="16"/>
      <c r="G17" s="16"/>
      <c r="H17" s="17">
        <v>41967</v>
      </c>
      <c r="I17" s="17"/>
      <c r="J17" s="22" t="s">
        <v>85</v>
      </c>
      <c r="K17" s="22"/>
      <c r="L17" s="28" t="s">
        <v>96</v>
      </c>
      <c r="M17" s="24">
        <v>5.3562499999999999E-3</v>
      </c>
      <c r="N17" s="18"/>
      <c r="O17" s="26">
        <f t="shared" si="0"/>
        <v>1.0018518518518519E-3</v>
      </c>
      <c r="P17" s="19"/>
      <c r="Q17" s="20"/>
      <c r="R17" s="30" t="s">
        <v>88</v>
      </c>
      <c r="S17" s="21"/>
    </row>
    <row r="18" spans="1:19" ht="14.4" customHeight="1" thickBot="1" x14ac:dyDescent="0.3">
      <c r="A18" s="13">
        <v>15</v>
      </c>
      <c r="B18" s="14">
        <v>74</v>
      </c>
      <c r="C18" s="15" t="s">
        <v>62</v>
      </c>
      <c r="D18" s="16"/>
      <c r="E18" s="16"/>
      <c r="F18" s="16"/>
      <c r="G18" s="16"/>
      <c r="H18" s="17">
        <v>41960</v>
      </c>
      <c r="I18" s="17"/>
      <c r="J18" s="22" t="s">
        <v>85</v>
      </c>
      <c r="K18" s="22"/>
      <c r="L18" s="28" t="s">
        <v>96</v>
      </c>
      <c r="M18" s="24">
        <v>5.7635416666666668E-3</v>
      </c>
      <c r="N18" s="18"/>
      <c r="O18" s="26">
        <f t="shared" si="0"/>
        <v>1.4091435185185188E-3</v>
      </c>
      <c r="P18" s="19"/>
      <c r="Q18" s="20"/>
      <c r="R18" s="30" t="s">
        <v>88</v>
      </c>
      <c r="S18" s="21"/>
    </row>
    <row r="19" spans="1:19" ht="14.4" customHeight="1" thickBot="1" x14ac:dyDescent="0.3">
      <c r="A19" s="13">
        <v>16</v>
      </c>
      <c r="B19" s="14">
        <v>73</v>
      </c>
      <c r="C19" s="15" t="s">
        <v>58</v>
      </c>
      <c r="D19" s="16"/>
      <c r="E19" s="16"/>
      <c r="F19" s="16"/>
      <c r="G19" s="16"/>
      <c r="H19" s="17">
        <v>41959</v>
      </c>
      <c r="I19" s="17"/>
      <c r="J19" s="22" t="s">
        <v>85</v>
      </c>
      <c r="K19" s="22"/>
      <c r="L19" s="28" t="s">
        <v>96</v>
      </c>
      <c r="M19" s="24">
        <v>6.2152777777777779E-3</v>
      </c>
      <c r="N19" s="18"/>
      <c r="O19" s="26">
        <f t="shared" si="0"/>
        <v>1.8608796296296299E-3</v>
      </c>
      <c r="P19" s="19"/>
      <c r="Q19" s="20"/>
      <c r="R19" s="30" t="s">
        <v>88</v>
      </c>
      <c r="S19" s="21"/>
    </row>
    <row r="20" spans="1:19" ht="14.4" customHeight="1" thickBot="1" x14ac:dyDescent="0.3">
      <c r="A20" s="13"/>
      <c r="B20" s="14">
        <v>67</v>
      </c>
      <c r="C20" s="15" t="s">
        <v>71</v>
      </c>
      <c r="D20" s="16"/>
      <c r="E20" s="16"/>
      <c r="F20" s="16"/>
      <c r="G20" s="16"/>
      <c r="H20" s="17">
        <v>42288</v>
      </c>
      <c r="I20" s="17"/>
      <c r="J20" s="22" t="s">
        <v>4</v>
      </c>
      <c r="K20" s="22"/>
      <c r="L20" s="28" t="s">
        <v>97</v>
      </c>
      <c r="M20" s="24" t="s">
        <v>333</v>
      </c>
      <c r="N20" s="18"/>
      <c r="O20" s="26"/>
      <c r="P20" s="19"/>
      <c r="Q20" s="20"/>
      <c r="R20" s="30" t="s">
        <v>89</v>
      </c>
      <c r="S20" s="21"/>
    </row>
    <row r="21" spans="1:19" ht="14.4" customHeight="1" thickBot="1" x14ac:dyDescent="0.3">
      <c r="A21" s="13"/>
      <c r="B21" s="14">
        <v>77</v>
      </c>
      <c r="C21" s="15" t="s">
        <v>73</v>
      </c>
      <c r="D21" s="16"/>
      <c r="E21" s="16"/>
      <c r="F21" s="16"/>
      <c r="G21" s="16"/>
      <c r="H21" s="17">
        <v>41963</v>
      </c>
      <c r="I21" s="17"/>
      <c r="J21" s="22" t="s">
        <v>85</v>
      </c>
      <c r="K21" s="22"/>
      <c r="L21" s="28" t="s">
        <v>96</v>
      </c>
      <c r="M21" s="24" t="s">
        <v>333</v>
      </c>
      <c r="N21" s="18"/>
      <c r="O21" s="26"/>
      <c r="P21" s="19"/>
      <c r="Q21" s="20"/>
      <c r="R21" s="30" t="s">
        <v>88</v>
      </c>
      <c r="S21" s="21"/>
    </row>
    <row r="22" spans="1:19" ht="14.4" customHeight="1" thickBot="1" x14ac:dyDescent="0.3">
      <c r="A22" s="13"/>
      <c r="B22" s="14">
        <v>76</v>
      </c>
      <c r="C22" s="15" t="s">
        <v>66</v>
      </c>
      <c r="D22" s="16"/>
      <c r="E22" s="16"/>
      <c r="F22" s="16"/>
      <c r="G22" s="16"/>
      <c r="H22" s="17">
        <v>41962</v>
      </c>
      <c r="I22" s="17"/>
      <c r="J22" s="22" t="s">
        <v>85</v>
      </c>
      <c r="K22" s="22"/>
      <c r="L22" s="28" t="s">
        <v>96</v>
      </c>
      <c r="M22" s="24" t="s">
        <v>333</v>
      </c>
      <c r="N22" s="18"/>
      <c r="O22" s="26"/>
      <c r="P22" s="19"/>
      <c r="Q22" s="20"/>
      <c r="R22" s="30" t="s">
        <v>88</v>
      </c>
      <c r="S22" s="21"/>
    </row>
    <row r="23" spans="1:19" ht="14.4" customHeight="1" thickBot="1" x14ac:dyDescent="0.3">
      <c r="A23" s="13"/>
      <c r="B23" s="14">
        <v>153</v>
      </c>
      <c r="C23" s="15" t="s">
        <v>61</v>
      </c>
      <c r="D23" s="16"/>
      <c r="E23" s="16"/>
      <c r="F23" s="16"/>
      <c r="G23" s="16"/>
      <c r="H23" s="17">
        <v>41523</v>
      </c>
      <c r="I23" s="17"/>
      <c r="J23" s="22" t="s">
        <v>86</v>
      </c>
      <c r="K23" s="22"/>
      <c r="L23" s="28" t="s">
        <v>99</v>
      </c>
      <c r="M23" s="24" t="s">
        <v>333</v>
      </c>
      <c r="N23" s="18"/>
      <c r="O23" s="26"/>
      <c r="P23" s="19"/>
      <c r="Q23" s="20"/>
      <c r="R23" s="30" t="s">
        <v>91</v>
      </c>
      <c r="S23" s="21"/>
    </row>
    <row r="24" spans="1:19" ht="14.4" customHeight="1" thickBot="1" x14ac:dyDescent="0.3">
      <c r="A24" s="13"/>
      <c r="B24" s="14">
        <v>82</v>
      </c>
      <c r="C24" s="15" t="s">
        <v>72</v>
      </c>
      <c r="D24" s="16"/>
      <c r="E24" s="16"/>
      <c r="F24" s="16"/>
      <c r="G24" s="16"/>
      <c r="H24" s="17">
        <v>41968</v>
      </c>
      <c r="I24" s="17"/>
      <c r="J24" s="22" t="s">
        <v>85</v>
      </c>
      <c r="K24" s="22"/>
      <c r="L24" s="28" t="s">
        <v>96</v>
      </c>
      <c r="M24" s="24" t="s">
        <v>333</v>
      </c>
      <c r="N24" s="18"/>
      <c r="O24" s="26"/>
      <c r="P24" s="19"/>
      <c r="Q24" s="20"/>
      <c r="R24" s="30" t="s">
        <v>88</v>
      </c>
      <c r="S24" s="21"/>
    </row>
    <row r="25" spans="1:19" ht="14.4" customHeight="1" thickBot="1" x14ac:dyDescent="0.3">
      <c r="A25" s="13"/>
      <c r="B25" s="14">
        <v>83</v>
      </c>
      <c r="C25" s="15" t="s">
        <v>65</v>
      </c>
      <c r="D25" s="16"/>
      <c r="E25" s="16"/>
      <c r="F25" s="16"/>
      <c r="G25" s="16"/>
      <c r="H25" s="17">
        <v>41969</v>
      </c>
      <c r="I25" s="17"/>
      <c r="J25" s="22" t="s">
        <v>85</v>
      </c>
      <c r="K25" s="22"/>
      <c r="L25" s="28" t="s">
        <v>96</v>
      </c>
      <c r="M25" s="24" t="s">
        <v>333</v>
      </c>
      <c r="N25" s="18"/>
      <c r="O25" s="26"/>
      <c r="P25" s="19"/>
      <c r="Q25" s="20"/>
      <c r="R25" s="30" t="s">
        <v>88</v>
      </c>
      <c r="S25" s="2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7"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1" width="6.109375" style="23" customWidth="1"/>
    <col min="12" max="12" width="14.33203125" style="12" customWidth="1"/>
    <col min="13" max="13" width="6.77734375" style="12" customWidth="1"/>
    <col min="14" max="14" width="6.109375" style="12" customWidth="1"/>
    <col min="15" max="15" width="8.5546875" style="12" customWidth="1"/>
    <col min="16" max="16" width="6.88671875" style="12" customWidth="1"/>
    <col min="17" max="17" width="3.218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32.4" customHeight="1" x14ac:dyDescent="0.3">
      <c r="B1" s="2" t="s">
        <v>304</v>
      </c>
      <c r="C1" s="3"/>
      <c r="H1" s="4"/>
      <c r="J1" s="2"/>
      <c r="K1" s="2"/>
      <c r="L1" s="5"/>
    </row>
    <row r="2" spans="1:19" s="1" customFormat="1" thickBot="1" x14ac:dyDescent="0.3">
      <c r="H2" s="4"/>
      <c r="J2" s="4"/>
      <c r="K2" s="4"/>
      <c r="L2" s="5"/>
      <c r="M2" s="25" t="e">
        <f>'1000m M (2013 ir jaun.) 2'!#REF!</f>
        <v>#REF!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344</v>
      </c>
      <c r="N3" s="88" t="s">
        <v>345</v>
      </c>
      <c r="O3" s="9" t="s">
        <v>346</v>
      </c>
      <c r="P3" s="9" t="s">
        <v>44</v>
      </c>
      <c r="Q3" s="9"/>
      <c r="R3" s="8" t="s">
        <v>38</v>
      </c>
      <c r="S3" s="10"/>
    </row>
    <row r="4" spans="1:19" ht="14.4" customHeight="1" x14ac:dyDescent="0.25">
      <c r="A4" s="36">
        <v>1</v>
      </c>
      <c r="B4" s="75" t="s">
        <v>321</v>
      </c>
      <c r="C4" s="37" t="s">
        <v>105</v>
      </c>
      <c r="D4" s="38"/>
      <c r="E4" s="38"/>
      <c r="F4" s="38"/>
      <c r="G4" s="38"/>
      <c r="H4" s="39" t="s">
        <v>120</v>
      </c>
      <c r="I4" s="39"/>
      <c r="J4" s="40" t="s">
        <v>7</v>
      </c>
      <c r="K4" s="40"/>
      <c r="L4" s="41" t="s">
        <v>54</v>
      </c>
      <c r="M4" s="42">
        <v>6.7944444444444441E-3</v>
      </c>
      <c r="N4" s="86">
        <v>5.7870370370370373E-5</v>
      </c>
      <c r="O4" s="42">
        <f>M4+N4</f>
        <v>6.8523148148148146E-3</v>
      </c>
      <c r="P4" s="45"/>
      <c r="Q4" s="46"/>
      <c r="R4" s="47" t="s">
        <v>55</v>
      </c>
      <c r="S4" s="48"/>
    </row>
    <row r="5" spans="1:19" ht="14.4" customHeight="1" x14ac:dyDescent="0.25">
      <c r="A5" s="49"/>
      <c r="B5" s="76" t="s">
        <v>322</v>
      </c>
      <c r="C5" s="50" t="s">
        <v>109</v>
      </c>
      <c r="D5" s="51"/>
      <c r="E5" s="51"/>
      <c r="F5" s="51"/>
      <c r="G5" s="51"/>
      <c r="H5" s="52" t="s">
        <v>121</v>
      </c>
      <c r="I5" s="52"/>
      <c r="J5" s="53" t="s">
        <v>7</v>
      </c>
      <c r="K5" s="53"/>
      <c r="L5" s="54" t="s">
        <v>54</v>
      </c>
      <c r="M5" s="55"/>
      <c r="N5" s="56"/>
      <c r="O5" s="57"/>
      <c r="P5" s="58"/>
      <c r="Q5" s="59"/>
      <c r="R5" s="60" t="s">
        <v>55</v>
      </c>
      <c r="S5" s="61"/>
    </row>
    <row r="6" spans="1:19" ht="14.4" customHeight="1" x14ac:dyDescent="0.25">
      <c r="A6" s="49"/>
      <c r="B6" s="76" t="s">
        <v>323</v>
      </c>
      <c r="C6" s="50" t="s">
        <v>172</v>
      </c>
      <c r="D6" s="51"/>
      <c r="E6" s="51"/>
      <c r="F6" s="51"/>
      <c r="G6" s="51"/>
      <c r="H6" s="52" t="s">
        <v>201</v>
      </c>
      <c r="I6" s="52"/>
      <c r="J6" s="53" t="s">
        <v>7</v>
      </c>
      <c r="K6" s="53"/>
      <c r="L6" s="54" t="s">
        <v>54</v>
      </c>
      <c r="M6" s="55"/>
      <c r="N6" s="56"/>
      <c r="O6" s="57"/>
      <c r="P6" s="58"/>
      <c r="Q6" s="59"/>
      <c r="R6" s="60" t="s">
        <v>55</v>
      </c>
      <c r="S6" s="61"/>
    </row>
    <row r="7" spans="1:19" ht="14.4" customHeight="1" thickBot="1" x14ac:dyDescent="0.3">
      <c r="A7" s="62"/>
      <c r="B7" s="77" t="s">
        <v>324</v>
      </c>
      <c r="C7" s="63" t="s">
        <v>128</v>
      </c>
      <c r="D7" s="64"/>
      <c r="E7" s="64"/>
      <c r="F7" s="64"/>
      <c r="G7" s="64"/>
      <c r="H7" s="65" t="s">
        <v>134</v>
      </c>
      <c r="I7" s="65"/>
      <c r="J7" s="66" t="s">
        <v>7</v>
      </c>
      <c r="K7" s="66"/>
      <c r="L7" s="67" t="s">
        <v>54</v>
      </c>
      <c r="M7" s="68"/>
      <c r="N7" s="69"/>
      <c r="O7" s="70"/>
      <c r="P7" s="71"/>
      <c r="Q7" s="72"/>
      <c r="R7" s="73" t="s">
        <v>55</v>
      </c>
      <c r="S7" s="74"/>
    </row>
    <row r="8" spans="1:19" ht="14.4" customHeight="1" x14ac:dyDescent="0.25">
      <c r="A8" s="36">
        <v>2</v>
      </c>
      <c r="B8" s="75" t="s">
        <v>325</v>
      </c>
      <c r="C8" s="37" t="s">
        <v>126</v>
      </c>
      <c r="D8" s="38"/>
      <c r="E8" s="38"/>
      <c r="F8" s="38"/>
      <c r="G8" s="38"/>
      <c r="H8" s="39" t="s">
        <v>133</v>
      </c>
      <c r="I8" s="39"/>
      <c r="J8" s="40" t="s">
        <v>86</v>
      </c>
      <c r="K8" s="40"/>
      <c r="L8" s="41" t="s">
        <v>99</v>
      </c>
      <c r="M8" s="42">
        <v>7.0046296296296297E-3</v>
      </c>
      <c r="N8" s="43"/>
      <c r="O8" s="44"/>
      <c r="P8" s="45"/>
      <c r="Q8" s="46"/>
      <c r="R8" s="47" t="s">
        <v>91</v>
      </c>
      <c r="S8" s="48"/>
    </row>
    <row r="9" spans="1:19" ht="14.4" customHeight="1" x14ac:dyDescent="0.25">
      <c r="A9" s="49"/>
      <c r="B9" s="76" t="s">
        <v>326</v>
      </c>
      <c r="C9" s="50" t="s">
        <v>61</v>
      </c>
      <c r="D9" s="51"/>
      <c r="E9" s="51"/>
      <c r="F9" s="51"/>
      <c r="G9" s="51"/>
      <c r="H9" s="52">
        <v>41523</v>
      </c>
      <c r="I9" s="52"/>
      <c r="J9" s="53" t="s">
        <v>86</v>
      </c>
      <c r="K9" s="53"/>
      <c r="L9" s="54" t="s">
        <v>99</v>
      </c>
      <c r="M9" s="55"/>
      <c r="N9" s="56"/>
      <c r="O9" s="57"/>
      <c r="P9" s="58"/>
      <c r="Q9" s="59"/>
      <c r="R9" s="60" t="s">
        <v>91</v>
      </c>
      <c r="S9" s="61"/>
    </row>
    <row r="10" spans="1:19" ht="14.4" customHeight="1" x14ac:dyDescent="0.25">
      <c r="A10" s="49"/>
      <c r="B10" s="76" t="s">
        <v>327</v>
      </c>
      <c r="C10" s="50" t="s">
        <v>130</v>
      </c>
      <c r="D10" s="51"/>
      <c r="E10" s="51"/>
      <c r="F10" s="51"/>
      <c r="G10" s="51"/>
      <c r="H10" s="52" t="s">
        <v>135</v>
      </c>
      <c r="I10" s="52"/>
      <c r="J10" s="53" t="s">
        <v>86</v>
      </c>
      <c r="K10" s="53"/>
      <c r="L10" s="54" t="s">
        <v>99</v>
      </c>
      <c r="M10" s="55"/>
      <c r="N10" s="56"/>
      <c r="O10" s="57"/>
      <c r="P10" s="58"/>
      <c r="Q10" s="59"/>
      <c r="R10" s="60" t="s">
        <v>91</v>
      </c>
      <c r="S10" s="61"/>
    </row>
    <row r="11" spans="1:19" ht="14.4" customHeight="1" thickBot="1" x14ac:dyDescent="0.3">
      <c r="A11" s="62"/>
      <c r="B11" s="77" t="s">
        <v>328</v>
      </c>
      <c r="C11" s="63" t="s">
        <v>223</v>
      </c>
      <c r="D11" s="64"/>
      <c r="E11" s="64"/>
      <c r="F11" s="64"/>
      <c r="G11" s="64"/>
      <c r="H11" s="65" t="s">
        <v>229</v>
      </c>
      <c r="I11" s="65"/>
      <c r="J11" s="66" t="s">
        <v>86</v>
      </c>
      <c r="K11" s="66"/>
      <c r="L11" s="67" t="s">
        <v>99</v>
      </c>
      <c r="M11" s="68"/>
      <c r="N11" s="69"/>
      <c r="O11" s="70"/>
      <c r="P11" s="71"/>
      <c r="Q11" s="72"/>
      <c r="R11" s="73" t="s">
        <v>91</v>
      </c>
      <c r="S11" s="74"/>
    </row>
    <row r="12" spans="1:19" ht="14.4" customHeight="1" x14ac:dyDescent="0.25">
      <c r="A12" s="36">
        <v>3</v>
      </c>
      <c r="B12" s="75" t="s">
        <v>305</v>
      </c>
      <c r="C12" s="37" t="s">
        <v>118</v>
      </c>
      <c r="D12" s="38"/>
      <c r="E12" s="38"/>
      <c r="F12" s="38"/>
      <c r="G12" s="38"/>
      <c r="H12" s="39">
        <v>41396</v>
      </c>
      <c r="I12" s="39"/>
      <c r="J12" s="40" t="s">
        <v>87</v>
      </c>
      <c r="K12" s="40"/>
      <c r="L12" s="41" t="s">
        <v>102</v>
      </c>
      <c r="M12" s="42">
        <v>7.1160879629629638E-3</v>
      </c>
      <c r="N12" s="43"/>
      <c r="O12" s="44"/>
      <c r="P12" s="45"/>
      <c r="Q12" s="46"/>
      <c r="R12" s="47" t="s">
        <v>92</v>
      </c>
      <c r="S12" s="48"/>
    </row>
    <row r="13" spans="1:19" ht="14.4" customHeight="1" x14ac:dyDescent="0.25">
      <c r="A13" s="49"/>
      <c r="B13" s="76" t="s">
        <v>306</v>
      </c>
      <c r="C13" s="50" t="s">
        <v>114</v>
      </c>
      <c r="D13" s="51"/>
      <c r="E13" s="51"/>
      <c r="F13" s="51"/>
      <c r="G13" s="51"/>
      <c r="H13" s="52" t="s">
        <v>124</v>
      </c>
      <c r="I13" s="52"/>
      <c r="J13" s="53" t="s">
        <v>87</v>
      </c>
      <c r="K13" s="53"/>
      <c r="L13" s="54" t="s">
        <v>102</v>
      </c>
      <c r="M13" s="55"/>
      <c r="N13" s="56"/>
      <c r="O13" s="57"/>
      <c r="P13" s="58"/>
      <c r="Q13" s="59"/>
      <c r="R13" s="60" t="s">
        <v>92</v>
      </c>
      <c r="S13" s="61"/>
    </row>
    <row r="14" spans="1:19" ht="14.4" customHeight="1" x14ac:dyDescent="0.25">
      <c r="A14" s="49"/>
      <c r="B14" s="76" t="s">
        <v>307</v>
      </c>
      <c r="C14" s="50" t="s">
        <v>169</v>
      </c>
      <c r="D14" s="51"/>
      <c r="E14" s="51"/>
      <c r="F14" s="51"/>
      <c r="G14" s="51"/>
      <c r="H14" s="52" t="s">
        <v>198</v>
      </c>
      <c r="I14" s="52"/>
      <c r="J14" s="53" t="s">
        <v>87</v>
      </c>
      <c r="K14" s="53"/>
      <c r="L14" s="54" t="s">
        <v>102</v>
      </c>
      <c r="M14" s="55"/>
      <c r="N14" s="56"/>
      <c r="O14" s="57"/>
      <c r="P14" s="58"/>
      <c r="Q14" s="59"/>
      <c r="R14" s="60" t="s">
        <v>92</v>
      </c>
      <c r="S14" s="61"/>
    </row>
    <row r="15" spans="1:19" ht="14.4" customHeight="1" thickBot="1" x14ac:dyDescent="0.3">
      <c r="A15" s="62"/>
      <c r="B15" s="77" t="s">
        <v>308</v>
      </c>
      <c r="C15" s="63" t="s">
        <v>167</v>
      </c>
      <c r="D15" s="64"/>
      <c r="E15" s="64"/>
      <c r="F15" s="64"/>
      <c r="G15" s="64"/>
      <c r="H15" s="65" t="s">
        <v>196</v>
      </c>
      <c r="I15" s="65"/>
      <c r="J15" s="66" t="s">
        <v>87</v>
      </c>
      <c r="K15" s="66"/>
      <c r="L15" s="67" t="s">
        <v>102</v>
      </c>
      <c r="M15" s="68"/>
      <c r="N15" s="69"/>
      <c r="O15" s="70"/>
      <c r="P15" s="71"/>
      <c r="Q15" s="72"/>
      <c r="R15" s="73" t="s">
        <v>221</v>
      </c>
      <c r="S15" s="74"/>
    </row>
    <row r="16" spans="1:19" ht="14.4" customHeight="1" x14ac:dyDescent="0.25">
      <c r="A16" s="36">
        <v>4</v>
      </c>
      <c r="B16" s="75" t="s">
        <v>317</v>
      </c>
      <c r="C16" s="37" t="s">
        <v>16</v>
      </c>
      <c r="D16" s="38"/>
      <c r="E16" s="38"/>
      <c r="F16" s="38"/>
      <c r="G16" s="38"/>
      <c r="H16" s="39" t="s">
        <v>3</v>
      </c>
      <c r="I16" s="39"/>
      <c r="J16" s="40" t="s">
        <v>4</v>
      </c>
      <c r="K16" s="40"/>
      <c r="L16" s="41" t="s">
        <v>97</v>
      </c>
      <c r="M16" s="42">
        <v>7.6248842592592592E-3</v>
      </c>
      <c r="N16" s="43"/>
      <c r="O16" s="44"/>
      <c r="P16" s="45"/>
      <c r="Q16" s="46"/>
      <c r="R16" s="47" t="s">
        <v>89</v>
      </c>
      <c r="S16" s="48"/>
    </row>
    <row r="17" spans="1:19" ht="14.4" customHeight="1" x14ac:dyDescent="0.25">
      <c r="A17" s="49"/>
      <c r="B17" s="76" t="s">
        <v>318</v>
      </c>
      <c r="C17" s="50" t="s">
        <v>106</v>
      </c>
      <c r="D17" s="51"/>
      <c r="E17" s="51"/>
      <c r="F17" s="51"/>
      <c r="G17" s="51"/>
      <c r="H17" s="52" t="s">
        <v>84</v>
      </c>
      <c r="I17" s="52"/>
      <c r="J17" s="53" t="s">
        <v>4</v>
      </c>
      <c r="K17" s="53"/>
      <c r="L17" s="54" t="s">
        <v>97</v>
      </c>
      <c r="M17" s="55"/>
      <c r="N17" s="56"/>
      <c r="O17" s="57"/>
      <c r="P17" s="58"/>
      <c r="Q17" s="59"/>
      <c r="R17" s="60" t="s">
        <v>89</v>
      </c>
      <c r="S17" s="61"/>
    </row>
    <row r="18" spans="1:19" ht="14.4" customHeight="1" x14ac:dyDescent="0.25">
      <c r="A18" s="49"/>
      <c r="B18" s="76" t="s">
        <v>319</v>
      </c>
      <c r="C18" s="50" t="s">
        <v>186</v>
      </c>
      <c r="D18" s="51"/>
      <c r="E18" s="51"/>
      <c r="F18" s="51"/>
      <c r="G18" s="51"/>
      <c r="H18" s="52" t="s">
        <v>214</v>
      </c>
      <c r="I18" s="52"/>
      <c r="J18" s="53" t="s">
        <v>4</v>
      </c>
      <c r="K18" s="53"/>
      <c r="L18" s="54" t="s">
        <v>97</v>
      </c>
      <c r="M18" s="55"/>
      <c r="N18" s="56"/>
      <c r="O18" s="57"/>
      <c r="P18" s="58"/>
      <c r="Q18" s="59"/>
      <c r="R18" s="60" t="s">
        <v>89</v>
      </c>
      <c r="S18" s="61"/>
    </row>
    <row r="19" spans="1:19" ht="14.4" customHeight="1" thickBot="1" x14ac:dyDescent="0.3">
      <c r="A19" s="62"/>
      <c r="B19" s="77" t="s">
        <v>320</v>
      </c>
      <c r="C19" s="63" t="s">
        <v>178</v>
      </c>
      <c r="D19" s="64"/>
      <c r="E19" s="64"/>
      <c r="F19" s="64"/>
      <c r="G19" s="64"/>
      <c r="H19" s="65" t="s">
        <v>207</v>
      </c>
      <c r="I19" s="65"/>
      <c r="J19" s="66" t="s">
        <v>4</v>
      </c>
      <c r="K19" s="66"/>
      <c r="L19" s="67" t="s">
        <v>97</v>
      </c>
      <c r="M19" s="68"/>
      <c r="N19" s="69"/>
      <c r="O19" s="70"/>
      <c r="P19" s="71"/>
      <c r="Q19" s="72"/>
      <c r="R19" s="73" t="s">
        <v>89</v>
      </c>
      <c r="S19" s="74"/>
    </row>
    <row r="20" spans="1:19" ht="14.4" customHeight="1" x14ac:dyDescent="0.3">
      <c r="A20" s="36">
        <v>5</v>
      </c>
      <c r="B20" s="75" t="s">
        <v>329</v>
      </c>
      <c r="C20" s="37" t="s">
        <v>116</v>
      </c>
      <c r="D20" s="38"/>
      <c r="E20" s="38"/>
      <c r="F20" s="38"/>
      <c r="G20" s="38"/>
      <c r="H20" s="39">
        <v>41802</v>
      </c>
      <c r="I20" s="39"/>
      <c r="J20" s="40" t="s">
        <v>5</v>
      </c>
      <c r="K20" s="40"/>
      <c r="L20" s="41">
        <v>7.6701388888888895E-3</v>
      </c>
      <c r="M20" s="42">
        <v>7.6701388888888895E-3</v>
      </c>
      <c r="N20" s="86">
        <v>1.7361111111111112E-4</v>
      </c>
      <c r="O20" s="87">
        <f>M20+N20</f>
        <v>7.84375E-3</v>
      </c>
      <c r="P20" s="45"/>
      <c r="Q20" s="46"/>
      <c r="R20" s="47" t="s">
        <v>90</v>
      </c>
      <c r="S20" s="48"/>
    </row>
    <row r="21" spans="1:19" ht="14.4" customHeight="1" x14ac:dyDescent="0.25">
      <c r="A21" s="49"/>
      <c r="B21" s="76" t="s">
        <v>330</v>
      </c>
      <c r="C21" s="50" t="s">
        <v>64</v>
      </c>
      <c r="D21" s="51"/>
      <c r="E21" s="51"/>
      <c r="F21" s="51"/>
      <c r="G21" s="51"/>
      <c r="H21" s="52">
        <v>42073</v>
      </c>
      <c r="I21" s="52"/>
      <c r="J21" s="53" t="s">
        <v>5</v>
      </c>
      <c r="K21" s="53"/>
      <c r="L21" s="54" t="s">
        <v>98</v>
      </c>
      <c r="M21" s="55"/>
      <c r="N21" s="56"/>
      <c r="O21" s="57"/>
      <c r="P21" s="58"/>
      <c r="Q21" s="59"/>
      <c r="R21" s="60" t="s">
        <v>90</v>
      </c>
      <c r="S21" s="61"/>
    </row>
    <row r="22" spans="1:19" ht="14.4" customHeight="1" x14ac:dyDescent="0.25">
      <c r="A22" s="49"/>
      <c r="B22" s="76" t="s">
        <v>331</v>
      </c>
      <c r="C22" s="50" t="s">
        <v>226</v>
      </c>
      <c r="D22" s="51"/>
      <c r="E22" s="51"/>
      <c r="F22" s="51"/>
      <c r="G22" s="51"/>
      <c r="H22" s="52" t="s">
        <v>231</v>
      </c>
      <c r="I22" s="52"/>
      <c r="J22" s="53" t="s">
        <v>5</v>
      </c>
      <c r="K22" s="53"/>
      <c r="L22" s="54" t="s">
        <v>98</v>
      </c>
      <c r="M22" s="55"/>
      <c r="N22" s="56"/>
      <c r="O22" s="57"/>
      <c r="P22" s="58"/>
      <c r="Q22" s="59"/>
      <c r="R22" s="60" t="s">
        <v>90</v>
      </c>
      <c r="S22" s="61"/>
    </row>
    <row r="23" spans="1:19" ht="14.4" customHeight="1" thickBot="1" x14ac:dyDescent="0.3">
      <c r="A23" s="62"/>
      <c r="B23" s="77" t="s">
        <v>332</v>
      </c>
      <c r="C23" s="63" t="s">
        <v>181</v>
      </c>
      <c r="D23" s="64"/>
      <c r="E23" s="64"/>
      <c r="F23" s="64"/>
      <c r="G23" s="64"/>
      <c r="H23" s="65" t="s">
        <v>210</v>
      </c>
      <c r="I23" s="65"/>
      <c r="J23" s="66" t="s">
        <v>5</v>
      </c>
      <c r="K23" s="66"/>
      <c r="L23" s="67" t="s">
        <v>98</v>
      </c>
      <c r="M23" s="68"/>
      <c r="N23" s="69"/>
      <c r="O23" s="70"/>
      <c r="P23" s="71"/>
      <c r="Q23" s="72"/>
      <c r="R23" s="73" t="s">
        <v>90</v>
      </c>
      <c r="S23" s="74"/>
    </row>
    <row r="24" spans="1:19" ht="14.4" customHeight="1" x14ac:dyDescent="0.25">
      <c r="A24" s="36">
        <v>6</v>
      </c>
      <c r="B24" s="75" t="s">
        <v>309</v>
      </c>
      <c r="C24" s="37" t="s">
        <v>119</v>
      </c>
      <c r="D24" s="38"/>
      <c r="E24" s="38"/>
      <c r="F24" s="38"/>
      <c r="G24" s="38"/>
      <c r="H24" s="39" t="s">
        <v>125</v>
      </c>
      <c r="I24" s="39"/>
      <c r="J24" s="40" t="s">
        <v>87</v>
      </c>
      <c r="K24" s="40"/>
      <c r="L24" s="41" t="s">
        <v>102</v>
      </c>
      <c r="M24" s="42">
        <v>7.8473379629629622E-3</v>
      </c>
      <c r="N24" s="43"/>
      <c r="O24" s="44"/>
      <c r="P24" s="45"/>
      <c r="Q24" s="46"/>
      <c r="R24" s="47" t="s">
        <v>92</v>
      </c>
      <c r="S24" s="48"/>
    </row>
    <row r="25" spans="1:19" ht="14.4" customHeight="1" x14ac:dyDescent="0.25">
      <c r="A25" s="49"/>
      <c r="B25" s="76" t="s">
        <v>310</v>
      </c>
      <c r="C25" s="50" t="s">
        <v>132</v>
      </c>
      <c r="D25" s="51"/>
      <c r="E25" s="51"/>
      <c r="F25" s="51"/>
      <c r="G25" s="51"/>
      <c r="H25" s="52" t="s">
        <v>136</v>
      </c>
      <c r="I25" s="52"/>
      <c r="J25" s="53" t="s">
        <v>87</v>
      </c>
      <c r="K25" s="53"/>
      <c r="L25" s="54" t="s">
        <v>102</v>
      </c>
      <c r="M25" s="55"/>
      <c r="N25" s="56"/>
      <c r="O25" s="57"/>
      <c r="P25" s="58"/>
      <c r="Q25" s="59"/>
      <c r="R25" s="60" t="s">
        <v>92</v>
      </c>
      <c r="S25" s="61"/>
    </row>
    <row r="26" spans="1:19" ht="14.4" customHeight="1" x14ac:dyDescent="0.25">
      <c r="A26" s="49"/>
      <c r="B26" s="76" t="s">
        <v>311</v>
      </c>
      <c r="C26" s="50" t="s">
        <v>225</v>
      </c>
      <c r="D26" s="51"/>
      <c r="E26" s="51"/>
      <c r="F26" s="51"/>
      <c r="G26" s="51"/>
      <c r="H26" s="52" t="s">
        <v>230</v>
      </c>
      <c r="I26" s="52"/>
      <c r="J26" s="53" t="s">
        <v>87</v>
      </c>
      <c r="K26" s="53"/>
      <c r="L26" s="54" t="s">
        <v>102</v>
      </c>
      <c r="M26" s="55"/>
      <c r="N26" s="56"/>
      <c r="O26" s="57"/>
      <c r="P26" s="58"/>
      <c r="Q26" s="59"/>
      <c r="R26" s="60" t="s">
        <v>92</v>
      </c>
      <c r="S26" s="61"/>
    </row>
    <row r="27" spans="1:19" ht="14.4" customHeight="1" thickBot="1" x14ac:dyDescent="0.3">
      <c r="A27" s="62"/>
      <c r="B27" s="77" t="s">
        <v>312</v>
      </c>
      <c r="C27" s="63" t="s">
        <v>162</v>
      </c>
      <c r="D27" s="64"/>
      <c r="E27" s="64"/>
      <c r="F27" s="64"/>
      <c r="G27" s="64"/>
      <c r="H27" s="65" t="s">
        <v>191</v>
      </c>
      <c r="I27" s="65"/>
      <c r="J27" s="66" t="s">
        <v>87</v>
      </c>
      <c r="K27" s="66"/>
      <c r="L27" s="67" t="s">
        <v>102</v>
      </c>
      <c r="M27" s="68"/>
      <c r="N27" s="69"/>
      <c r="O27" s="70"/>
      <c r="P27" s="71"/>
      <c r="Q27" s="72"/>
      <c r="R27" s="73" t="s">
        <v>92</v>
      </c>
      <c r="S27" s="74"/>
    </row>
    <row r="28" spans="1:19" ht="14.4" customHeight="1" x14ac:dyDescent="0.25">
      <c r="A28" s="36">
        <v>7</v>
      </c>
      <c r="B28" s="75" t="s">
        <v>313</v>
      </c>
      <c r="C28" s="37" t="s">
        <v>110</v>
      </c>
      <c r="D28" s="38"/>
      <c r="E28" s="38"/>
      <c r="F28" s="38"/>
      <c r="G28" s="38"/>
      <c r="H28" s="39" t="s">
        <v>122</v>
      </c>
      <c r="I28" s="39"/>
      <c r="J28" s="40" t="s">
        <v>87</v>
      </c>
      <c r="K28" s="40"/>
      <c r="L28" s="41"/>
      <c r="M28" s="42">
        <v>8.3079861111111097E-3</v>
      </c>
      <c r="N28" s="43"/>
      <c r="O28" s="44"/>
      <c r="P28" s="45"/>
      <c r="Q28" s="46"/>
      <c r="R28" s="47" t="s">
        <v>92</v>
      </c>
      <c r="S28" s="48"/>
    </row>
    <row r="29" spans="1:19" ht="14.4" customHeight="1" x14ac:dyDescent="0.25">
      <c r="A29" s="49"/>
      <c r="B29" s="76" t="s">
        <v>314</v>
      </c>
      <c r="C29" s="50" t="s">
        <v>111</v>
      </c>
      <c r="D29" s="51"/>
      <c r="E29" s="51"/>
      <c r="F29" s="51"/>
      <c r="G29" s="51"/>
      <c r="H29" s="52" t="s">
        <v>123</v>
      </c>
      <c r="I29" s="52"/>
      <c r="J29" s="53" t="s">
        <v>87</v>
      </c>
      <c r="K29" s="53"/>
      <c r="L29" s="54" t="s">
        <v>102</v>
      </c>
      <c r="M29" s="55"/>
      <c r="N29" s="56"/>
      <c r="O29" s="57"/>
      <c r="P29" s="58"/>
      <c r="Q29" s="59"/>
      <c r="R29" s="60" t="s">
        <v>92</v>
      </c>
      <c r="S29" s="61"/>
    </row>
    <row r="30" spans="1:19" ht="14.4" customHeight="1" x14ac:dyDescent="0.25">
      <c r="A30" s="49"/>
      <c r="B30" s="76" t="s">
        <v>315</v>
      </c>
      <c r="C30" s="50" t="s">
        <v>177</v>
      </c>
      <c r="D30" s="51"/>
      <c r="E30" s="51"/>
      <c r="F30" s="51"/>
      <c r="G30" s="51"/>
      <c r="H30" s="52" t="s">
        <v>206</v>
      </c>
      <c r="I30" s="52"/>
      <c r="J30" s="53" t="s">
        <v>87</v>
      </c>
      <c r="K30" s="53"/>
      <c r="L30" s="54" t="s">
        <v>220</v>
      </c>
      <c r="M30" s="55"/>
      <c r="N30" s="56"/>
      <c r="O30" s="57"/>
      <c r="P30" s="58"/>
      <c r="Q30" s="59"/>
      <c r="R30" s="60" t="s">
        <v>221</v>
      </c>
      <c r="S30" s="61"/>
    </row>
    <row r="31" spans="1:19" ht="14.4" customHeight="1" thickBot="1" x14ac:dyDescent="0.3">
      <c r="A31" s="62"/>
      <c r="B31" s="77" t="s">
        <v>316</v>
      </c>
      <c r="C31" s="63" t="s">
        <v>176</v>
      </c>
      <c r="D31" s="64"/>
      <c r="E31" s="64"/>
      <c r="F31" s="64"/>
      <c r="G31" s="64"/>
      <c r="H31" s="65" t="s">
        <v>205</v>
      </c>
      <c r="I31" s="65"/>
      <c r="J31" s="66" t="s">
        <v>87</v>
      </c>
      <c r="K31" s="66"/>
      <c r="L31" s="67" t="s">
        <v>220</v>
      </c>
      <c r="M31" s="68"/>
      <c r="N31" s="69"/>
      <c r="O31" s="70"/>
      <c r="P31" s="71"/>
      <c r="Q31" s="72"/>
      <c r="R31" s="73" t="s">
        <v>92</v>
      </c>
      <c r="S31" s="74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7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8.33203125" style="11" customWidth="1"/>
    <col min="3" max="3" width="20.33203125" style="12" customWidth="1"/>
    <col min="4" max="4" width="10.88671875" style="12" customWidth="1"/>
    <col min="5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0" width="6.109375" style="23" customWidth="1"/>
    <col min="11" max="11" width="7.33203125" style="23" customWidth="1"/>
    <col min="12" max="12" width="14.33203125" style="12" customWidth="1"/>
    <col min="13" max="13" width="8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2:19" s="1" customFormat="1" ht="32.4" customHeight="1" x14ac:dyDescent="0.3">
      <c r="B1" s="2" t="s">
        <v>343</v>
      </c>
      <c r="C1" s="3"/>
      <c r="H1" s="4"/>
      <c r="J1" s="2"/>
      <c r="K1" s="2"/>
      <c r="L1" s="5"/>
    </row>
    <row r="2" spans="2:19" s="1" customFormat="1" ht="13.2" x14ac:dyDescent="0.25">
      <c r="H2" s="4"/>
      <c r="J2" s="4"/>
      <c r="K2" s="4"/>
      <c r="L2" s="5"/>
      <c r="M2" s="25" t="e">
        <f>#REF!</f>
        <v>#REF!</v>
      </c>
    </row>
    <row r="3" spans="2:19" x14ac:dyDescent="0.25">
      <c r="I3" s="23"/>
      <c r="K3" s="12"/>
      <c r="S3" s="11"/>
    </row>
    <row r="4" spans="2:19" ht="15.6" x14ac:dyDescent="0.3">
      <c r="B4" s="81" t="s">
        <v>336</v>
      </c>
      <c r="C4" s="81" t="s">
        <v>338</v>
      </c>
      <c r="D4" s="81" t="s">
        <v>339</v>
      </c>
      <c r="I4" s="23"/>
      <c r="K4" s="12"/>
      <c r="S4" s="11"/>
    </row>
    <row r="5" spans="2:19" ht="15.6" x14ac:dyDescent="0.3">
      <c r="B5" s="82">
        <v>1</v>
      </c>
      <c r="C5" s="83" t="s">
        <v>4</v>
      </c>
      <c r="D5" s="82">
        <v>351</v>
      </c>
      <c r="I5" s="23"/>
      <c r="K5" s="12"/>
      <c r="S5" s="11"/>
    </row>
    <row r="6" spans="2:19" ht="15.6" x14ac:dyDescent="0.3">
      <c r="B6" s="82">
        <v>2</v>
      </c>
      <c r="C6" s="83" t="s">
        <v>340</v>
      </c>
      <c r="D6" s="82">
        <v>239</v>
      </c>
      <c r="I6" s="23"/>
      <c r="K6" s="12"/>
      <c r="S6" s="11"/>
    </row>
    <row r="7" spans="2:19" ht="15.6" x14ac:dyDescent="0.3">
      <c r="B7" s="82">
        <v>3</v>
      </c>
      <c r="C7" s="83" t="s">
        <v>9</v>
      </c>
      <c r="D7" s="82">
        <v>121</v>
      </c>
      <c r="I7" s="23"/>
      <c r="K7" s="12"/>
      <c r="S7" s="11"/>
    </row>
    <row r="8" spans="2:19" ht="15" x14ac:dyDescent="0.25">
      <c r="B8" s="84">
        <v>4</v>
      </c>
      <c r="C8" s="85" t="s">
        <v>7</v>
      </c>
      <c r="D8" s="84">
        <v>115</v>
      </c>
      <c r="I8" s="23"/>
      <c r="K8" s="12"/>
      <c r="S8" s="11"/>
    </row>
    <row r="9" spans="2:19" ht="15" x14ac:dyDescent="0.25">
      <c r="B9" s="84">
        <v>5</v>
      </c>
      <c r="C9" s="85" t="s">
        <v>86</v>
      </c>
      <c r="D9" s="84">
        <v>109</v>
      </c>
      <c r="I9" s="23"/>
      <c r="K9" s="12"/>
      <c r="S9" s="11"/>
    </row>
    <row r="10" spans="2:19" ht="15" x14ac:dyDescent="0.25">
      <c r="B10" s="84">
        <v>6</v>
      </c>
      <c r="C10" s="85" t="s">
        <v>2</v>
      </c>
      <c r="D10" s="84">
        <v>94</v>
      </c>
      <c r="I10" s="23"/>
      <c r="K10" s="12"/>
      <c r="S10" s="11"/>
    </row>
    <row r="11" spans="2:19" ht="15" x14ac:dyDescent="0.25">
      <c r="B11" s="84">
        <v>7</v>
      </c>
      <c r="C11" s="85" t="s">
        <v>11</v>
      </c>
      <c r="D11" s="84">
        <v>91</v>
      </c>
      <c r="I11" s="23"/>
      <c r="K11" s="12"/>
      <c r="S11" s="11"/>
    </row>
    <row r="12" spans="2:19" ht="15" x14ac:dyDescent="0.25">
      <c r="B12" s="84">
        <v>8</v>
      </c>
      <c r="C12" s="85" t="s">
        <v>8</v>
      </c>
      <c r="D12" s="84">
        <v>88</v>
      </c>
      <c r="I12" s="23"/>
      <c r="K12" s="12"/>
      <c r="S12" s="11"/>
    </row>
    <row r="13" spans="2:19" ht="15" x14ac:dyDescent="0.25">
      <c r="B13" s="84">
        <v>9</v>
      </c>
      <c r="C13" s="85" t="s">
        <v>341</v>
      </c>
      <c r="D13" s="84">
        <v>82</v>
      </c>
      <c r="I13" s="23"/>
      <c r="K13" s="12"/>
      <c r="S13" s="11"/>
    </row>
    <row r="14" spans="2:19" ht="15" x14ac:dyDescent="0.25">
      <c r="B14" s="84">
        <v>10</v>
      </c>
      <c r="C14" s="85" t="s">
        <v>5</v>
      </c>
      <c r="D14" s="84">
        <v>57</v>
      </c>
      <c r="I14" s="23"/>
      <c r="K14" s="12"/>
      <c r="S14" s="11"/>
    </row>
    <row r="15" spans="2:19" ht="15" x14ac:dyDescent="0.25">
      <c r="B15" s="84">
        <v>11</v>
      </c>
      <c r="C15" s="85" t="s">
        <v>342</v>
      </c>
      <c r="D15" s="84">
        <v>36</v>
      </c>
      <c r="I15" s="23"/>
      <c r="K15" s="12"/>
      <c r="S15" s="11"/>
    </row>
    <row r="16" spans="2:19" ht="15" x14ac:dyDescent="0.25">
      <c r="B16" s="84">
        <v>12</v>
      </c>
      <c r="C16" s="85" t="s">
        <v>85</v>
      </c>
      <c r="D16" s="84">
        <v>6</v>
      </c>
      <c r="I16" s="23"/>
      <c r="K16" s="12"/>
      <c r="S16" s="11"/>
    </row>
    <row r="17" spans="2:19" ht="14.4" x14ac:dyDescent="0.3">
      <c r="B17"/>
      <c r="C17"/>
      <c r="D17"/>
      <c r="I17" s="23"/>
      <c r="K17" s="12"/>
      <c r="S17" s="1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="120" zoomScaleNormal="120" workbookViewId="0">
      <selection activeCell="A3" sqref="A3"/>
    </sheetView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1" width="6.109375" style="23" customWidth="1"/>
    <col min="12" max="12" width="14.33203125" style="12" customWidth="1"/>
    <col min="13" max="13" width="6.77734375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32.4" customHeight="1" x14ac:dyDescent="0.3">
      <c r="B1" s="2" t="s">
        <v>45</v>
      </c>
      <c r="C1" s="3"/>
      <c r="H1" s="4"/>
      <c r="J1" s="2" t="s">
        <v>104</v>
      </c>
      <c r="K1" s="2"/>
      <c r="L1" s="5"/>
    </row>
    <row r="2" spans="1:19" s="1" customFormat="1" thickBot="1" x14ac:dyDescent="0.3">
      <c r="H2" s="4"/>
      <c r="J2" s="4"/>
      <c r="K2" s="4"/>
      <c r="L2" s="5"/>
      <c r="M2" s="25">
        <f>M4</f>
        <v>3.760763888888889E-3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42</v>
      </c>
      <c r="N3" s="9"/>
      <c r="O3" s="9" t="s">
        <v>43</v>
      </c>
      <c r="P3" s="9" t="s">
        <v>44</v>
      </c>
      <c r="Q3" s="9" t="s">
        <v>103</v>
      </c>
      <c r="R3" s="8" t="s">
        <v>38</v>
      </c>
      <c r="S3" s="10"/>
    </row>
    <row r="4" spans="1:19" ht="14.4" customHeight="1" thickBot="1" x14ac:dyDescent="0.3">
      <c r="A4" s="13">
        <v>1</v>
      </c>
      <c r="B4" s="14">
        <v>138</v>
      </c>
      <c r="C4" s="15" t="s">
        <v>116</v>
      </c>
      <c r="D4" s="16"/>
      <c r="E4" s="16"/>
      <c r="F4" s="16"/>
      <c r="G4" s="16"/>
      <c r="H4" s="17">
        <v>41802</v>
      </c>
      <c r="I4" s="17"/>
      <c r="J4" s="22" t="s">
        <v>5</v>
      </c>
      <c r="K4" s="22"/>
      <c r="L4" s="28" t="s">
        <v>98</v>
      </c>
      <c r="M4" s="24">
        <v>3.760763888888889E-3</v>
      </c>
      <c r="N4" s="18"/>
      <c r="O4" s="26">
        <f t="shared" ref="O4:O23" si="0">M4-$M$2</f>
        <v>0</v>
      </c>
      <c r="P4" s="19"/>
      <c r="Q4" s="20"/>
      <c r="R4" s="30" t="s">
        <v>90</v>
      </c>
      <c r="S4" s="21"/>
    </row>
    <row r="5" spans="1:19" ht="14.4" customHeight="1" thickBot="1" x14ac:dyDescent="0.3">
      <c r="A5" s="13">
        <v>2</v>
      </c>
      <c r="B5" s="14">
        <v>66</v>
      </c>
      <c r="C5" s="15" t="s">
        <v>106</v>
      </c>
      <c r="D5" s="16"/>
      <c r="E5" s="16"/>
      <c r="F5" s="16"/>
      <c r="G5" s="16"/>
      <c r="H5" s="17">
        <v>42288</v>
      </c>
      <c r="I5" s="17"/>
      <c r="J5" s="22" t="s">
        <v>4</v>
      </c>
      <c r="K5" s="22"/>
      <c r="L5" s="28" t="s">
        <v>97</v>
      </c>
      <c r="M5" s="24">
        <v>3.8028935185185184E-3</v>
      </c>
      <c r="N5" s="18"/>
      <c r="O5" s="26">
        <f t="shared" si="0"/>
        <v>4.2129629629629375E-5</v>
      </c>
      <c r="P5" s="19"/>
      <c r="Q5" s="20"/>
      <c r="R5" s="30" t="s">
        <v>89</v>
      </c>
      <c r="S5" s="21"/>
    </row>
    <row r="6" spans="1:19" ht="14.4" customHeight="1" thickBot="1" x14ac:dyDescent="0.3">
      <c r="A6" s="13">
        <v>3</v>
      </c>
      <c r="B6" s="14">
        <v>35</v>
      </c>
      <c r="C6" s="15" t="s">
        <v>105</v>
      </c>
      <c r="D6" s="16"/>
      <c r="E6" s="16"/>
      <c r="F6" s="16"/>
      <c r="G6" s="16"/>
      <c r="H6" s="17">
        <v>41368</v>
      </c>
      <c r="I6" s="17"/>
      <c r="J6" s="22" t="s">
        <v>7</v>
      </c>
      <c r="K6" s="22"/>
      <c r="L6" s="28" t="s">
        <v>54</v>
      </c>
      <c r="M6" s="24">
        <v>3.80462962962963E-3</v>
      </c>
      <c r="N6" s="18"/>
      <c r="O6" s="26">
        <f t="shared" si="0"/>
        <v>4.3865740740741017E-5</v>
      </c>
      <c r="P6" s="19"/>
      <c r="Q6" s="20"/>
      <c r="R6" s="30" t="s">
        <v>55</v>
      </c>
      <c r="S6" s="21"/>
    </row>
    <row r="7" spans="1:19" ht="14.4" customHeight="1" thickBot="1" x14ac:dyDescent="0.3">
      <c r="A7" s="13">
        <v>4</v>
      </c>
      <c r="B7" s="14">
        <v>89</v>
      </c>
      <c r="C7" s="15" t="s">
        <v>114</v>
      </c>
      <c r="D7" s="16"/>
      <c r="E7" s="16"/>
      <c r="F7" s="16"/>
      <c r="G7" s="16"/>
      <c r="H7" s="17">
        <v>41860</v>
      </c>
      <c r="I7" s="17"/>
      <c r="J7" s="22" t="s">
        <v>87</v>
      </c>
      <c r="K7" s="22"/>
      <c r="L7" s="28" t="s">
        <v>102</v>
      </c>
      <c r="M7" s="24">
        <v>3.8899305555555558E-3</v>
      </c>
      <c r="N7" s="18"/>
      <c r="O7" s="26">
        <f t="shared" si="0"/>
        <v>1.2916666666666675E-4</v>
      </c>
      <c r="P7" s="19"/>
      <c r="Q7" s="20"/>
      <c r="R7" s="30" t="s">
        <v>92</v>
      </c>
      <c r="S7" s="21"/>
    </row>
    <row r="8" spans="1:19" ht="14.4" customHeight="1" thickBot="1" x14ac:dyDescent="0.3">
      <c r="A8" s="13">
        <v>5</v>
      </c>
      <c r="B8" s="14">
        <v>37</v>
      </c>
      <c r="C8" s="15" t="s">
        <v>107</v>
      </c>
      <c r="D8" s="16"/>
      <c r="E8" s="16"/>
      <c r="F8" s="16"/>
      <c r="G8" s="16"/>
      <c r="H8" s="17">
        <v>41945</v>
      </c>
      <c r="I8" s="17"/>
      <c r="J8" s="22" t="s">
        <v>7</v>
      </c>
      <c r="K8" s="22"/>
      <c r="L8" s="28" t="s">
        <v>54</v>
      </c>
      <c r="M8" s="24">
        <v>3.9318287037037039E-3</v>
      </c>
      <c r="N8" s="18"/>
      <c r="O8" s="26">
        <f t="shared" si="0"/>
        <v>1.7106481481481486E-4</v>
      </c>
      <c r="P8" s="19"/>
      <c r="Q8" s="20"/>
      <c r="R8" s="30" t="s">
        <v>55</v>
      </c>
      <c r="S8" s="21"/>
    </row>
    <row r="9" spans="1:19" ht="14.4" customHeight="1" thickBot="1" x14ac:dyDescent="0.3">
      <c r="A9" s="13">
        <v>6</v>
      </c>
      <c r="B9" s="14">
        <v>91</v>
      </c>
      <c r="C9" s="15" t="s">
        <v>118</v>
      </c>
      <c r="D9" s="16"/>
      <c r="E9" s="16"/>
      <c r="F9" s="16"/>
      <c r="G9" s="16"/>
      <c r="H9" s="17">
        <v>41396</v>
      </c>
      <c r="I9" s="17"/>
      <c r="J9" s="22" t="s">
        <v>87</v>
      </c>
      <c r="K9" s="22"/>
      <c r="L9" s="28" t="s">
        <v>102</v>
      </c>
      <c r="M9" s="24">
        <v>4.1912037037037039E-3</v>
      </c>
      <c r="N9" s="18"/>
      <c r="O9" s="26">
        <f t="shared" si="0"/>
        <v>4.3043981481481492E-4</v>
      </c>
      <c r="P9" s="19"/>
      <c r="Q9" s="20"/>
      <c r="R9" s="30" t="s">
        <v>92</v>
      </c>
      <c r="S9" s="21"/>
    </row>
    <row r="10" spans="1:19" ht="14.4" customHeight="1" thickBot="1" x14ac:dyDescent="0.3">
      <c r="A10" s="13">
        <v>7</v>
      </c>
      <c r="B10" s="14">
        <v>34</v>
      </c>
      <c r="C10" s="15" t="s">
        <v>109</v>
      </c>
      <c r="D10" s="16"/>
      <c r="E10" s="16"/>
      <c r="F10" s="16"/>
      <c r="G10" s="16"/>
      <c r="H10" s="17">
        <v>41703</v>
      </c>
      <c r="I10" s="17"/>
      <c r="J10" s="22" t="s">
        <v>7</v>
      </c>
      <c r="K10" s="22"/>
      <c r="L10" s="28" t="s">
        <v>54</v>
      </c>
      <c r="M10" s="24">
        <v>4.1973379629629626E-3</v>
      </c>
      <c r="N10" s="18"/>
      <c r="O10" s="26">
        <f t="shared" si="0"/>
        <v>4.365740740740736E-4</v>
      </c>
      <c r="P10" s="19"/>
      <c r="Q10" s="20"/>
      <c r="R10" s="30" t="s">
        <v>55</v>
      </c>
      <c r="S10" s="21"/>
    </row>
    <row r="11" spans="1:19" ht="14.4" customHeight="1" thickBot="1" x14ac:dyDescent="0.3">
      <c r="A11" s="13">
        <v>8</v>
      </c>
      <c r="B11" s="14">
        <v>134</v>
      </c>
      <c r="C11" s="15" t="s">
        <v>113</v>
      </c>
      <c r="D11" s="16"/>
      <c r="E11" s="16"/>
      <c r="F11" s="16"/>
      <c r="G11" s="16"/>
      <c r="H11" s="17">
        <v>41666</v>
      </c>
      <c r="I11" s="17"/>
      <c r="J11" s="22" t="s">
        <v>5</v>
      </c>
      <c r="K11" s="22"/>
      <c r="L11" s="28" t="s">
        <v>98</v>
      </c>
      <c r="M11" s="24">
        <v>4.2399305555555549E-3</v>
      </c>
      <c r="N11" s="18"/>
      <c r="O11" s="26">
        <f t="shared" si="0"/>
        <v>4.7916666666666594E-4</v>
      </c>
      <c r="P11" s="19"/>
      <c r="Q11" s="20"/>
      <c r="R11" s="30" t="s">
        <v>90</v>
      </c>
      <c r="S11" s="21"/>
    </row>
    <row r="12" spans="1:19" ht="14.4" customHeight="1" thickBot="1" x14ac:dyDescent="0.3">
      <c r="A12" s="13">
        <v>9</v>
      </c>
      <c r="B12" s="14">
        <v>87</v>
      </c>
      <c r="C12" s="15" t="s">
        <v>111</v>
      </c>
      <c r="D12" s="16"/>
      <c r="E12" s="16"/>
      <c r="F12" s="16"/>
      <c r="G12" s="16"/>
      <c r="H12" s="17">
        <v>42529</v>
      </c>
      <c r="I12" s="17"/>
      <c r="J12" s="22" t="s">
        <v>87</v>
      </c>
      <c r="K12" s="22"/>
      <c r="L12" s="28" t="s">
        <v>102</v>
      </c>
      <c r="M12" s="24">
        <v>4.2704861111111112E-3</v>
      </c>
      <c r="N12" s="18"/>
      <c r="O12" s="26">
        <f t="shared" si="0"/>
        <v>5.0972222222222217E-4</v>
      </c>
      <c r="P12" s="19"/>
      <c r="Q12" s="20"/>
      <c r="R12" s="30" t="s">
        <v>92</v>
      </c>
      <c r="S12" s="21"/>
    </row>
    <row r="13" spans="1:19" ht="14.4" customHeight="1" thickBot="1" x14ac:dyDescent="0.3">
      <c r="A13" s="13">
        <v>10</v>
      </c>
      <c r="B13" s="14">
        <v>36</v>
      </c>
      <c r="C13" s="15" t="s">
        <v>108</v>
      </c>
      <c r="D13" s="16"/>
      <c r="E13" s="16"/>
      <c r="F13" s="16"/>
      <c r="G13" s="16"/>
      <c r="H13" s="17">
        <v>41293</v>
      </c>
      <c r="I13" s="17"/>
      <c r="J13" s="22" t="s">
        <v>7</v>
      </c>
      <c r="K13" s="22"/>
      <c r="L13" s="28"/>
      <c r="M13" s="24">
        <v>4.3623842592592594E-3</v>
      </c>
      <c r="N13" s="18"/>
      <c r="O13" s="26">
        <f t="shared" si="0"/>
        <v>6.0162037037037042E-4</v>
      </c>
      <c r="P13" s="19"/>
      <c r="Q13" s="20"/>
      <c r="R13" s="30" t="s">
        <v>55</v>
      </c>
      <c r="S13" s="21"/>
    </row>
    <row r="14" spans="1:19" ht="14.4" customHeight="1" thickBot="1" x14ac:dyDescent="0.3">
      <c r="A14" s="13">
        <v>11</v>
      </c>
      <c r="B14" s="14">
        <v>115</v>
      </c>
      <c r="C14" s="15" t="s">
        <v>117</v>
      </c>
      <c r="D14" s="16"/>
      <c r="E14" s="16"/>
      <c r="F14" s="16"/>
      <c r="G14" s="16"/>
      <c r="H14" s="17">
        <v>41544</v>
      </c>
      <c r="I14" s="17"/>
      <c r="J14" s="22" t="s">
        <v>9</v>
      </c>
      <c r="K14" s="22"/>
      <c r="L14" s="28" t="s">
        <v>100</v>
      </c>
      <c r="M14" s="24">
        <v>4.3707175925925927E-3</v>
      </c>
      <c r="N14" s="18"/>
      <c r="O14" s="26">
        <f t="shared" si="0"/>
        <v>6.099537037037037E-4</v>
      </c>
      <c r="P14" s="19"/>
      <c r="Q14" s="20"/>
      <c r="R14" s="30" t="s">
        <v>93</v>
      </c>
      <c r="S14" s="21"/>
    </row>
    <row r="15" spans="1:19" ht="14.4" customHeight="1" thickBot="1" x14ac:dyDescent="0.3">
      <c r="A15" s="13">
        <v>12</v>
      </c>
      <c r="B15" s="14">
        <v>33</v>
      </c>
      <c r="C15" s="15" t="s">
        <v>112</v>
      </c>
      <c r="D15" s="16"/>
      <c r="E15" s="16"/>
      <c r="F15" s="16"/>
      <c r="G15" s="16"/>
      <c r="H15" s="17">
        <v>41927</v>
      </c>
      <c r="I15" s="17"/>
      <c r="J15" s="22" t="s">
        <v>7</v>
      </c>
      <c r="K15" s="22"/>
      <c r="L15" s="28" t="s">
        <v>54</v>
      </c>
      <c r="M15" s="24">
        <v>4.3778935185185188E-3</v>
      </c>
      <c r="N15" s="18"/>
      <c r="O15" s="26">
        <f t="shared" si="0"/>
        <v>6.171296296296298E-4</v>
      </c>
      <c r="P15" s="19"/>
      <c r="Q15" s="20"/>
      <c r="R15" s="30" t="s">
        <v>55</v>
      </c>
      <c r="S15" s="21"/>
    </row>
    <row r="16" spans="1:19" ht="14.4" customHeight="1" thickBot="1" x14ac:dyDescent="0.3">
      <c r="A16" s="13">
        <v>13</v>
      </c>
      <c r="B16" s="14">
        <v>137</v>
      </c>
      <c r="C16" s="15" t="s">
        <v>115</v>
      </c>
      <c r="D16" s="16"/>
      <c r="E16" s="16"/>
      <c r="F16" s="16"/>
      <c r="G16" s="16"/>
      <c r="H16" s="17">
        <v>41802</v>
      </c>
      <c r="I16" s="17"/>
      <c r="J16" s="22" t="s">
        <v>5</v>
      </c>
      <c r="K16" s="22"/>
      <c r="L16" s="28" t="s">
        <v>98</v>
      </c>
      <c r="M16" s="24">
        <v>4.4278935185185185E-3</v>
      </c>
      <c r="N16" s="18"/>
      <c r="O16" s="26">
        <f t="shared" si="0"/>
        <v>6.671296296296295E-4</v>
      </c>
      <c r="P16" s="19"/>
      <c r="Q16" s="20"/>
      <c r="R16" s="30" t="s">
        <v>90</v>
      </c>
      <c r="S16" s="21"/>
    </row>
    <row r="17" spans="1:19" ht="14.4" customHeight="1" thickBot="1" x14ac:dyDescent="0.3">
      <c r="A17" s="13">
        <v>14</v>
      </c>
      <c r="B17" s="14">
        <v>41</v>
      </c>
      <c r="C17" s="15" t="s">
        <v>68</v>
      </c>
      <c r="D17" s="16"/>
      <c r="E17" s="16"/>
      <c r="F17" s="16"/>
      <c r="G17" s="16"/>
      <c r="H17" s="17">
        <v>41990</v>
      </c>
      <c r="I17" s="17"/>
      <c r="J17" s="22" t="s">
        <v>7</v>
      </c>
      <c r="K17" s="22"/>
      <c r="L17" s="28" t="s">
        <v>54</v>
      </c>
      <c r="M17" s="24">
        <v>4.4883101851851855E-3</v>
      </c>
      <c r="N17" s="18"/>
      <c r="O17" s="26">
        <f t="shared" si="0"/>
        <v>7.2754629629629645E-4</v>
      </c>
      <c r="P17" s="19"/>
      <c r="Q17" s="20"/>
      <c r="R17" s="30" t="s">
        <v>55</v>
      </c>
      <c r="S17" s="21"/>
    </row>
    <row r="18" spans="1:19" ht="14.4" customHeight="1" thickBot="1" x14ac:dyDescent="0.3">
      <c r="A18" s="13">
        <v>15</v>
      </c>
      <c r="B18" s="14">
        <v>86</v>
      </c>
      <c r="C18" s="15" t="s">
        <v>110</v>
      </c>
      <c r="D18" s="16"/>
      <c r="E18" s="16"/>
      <c r="F18" s="16"/>
      <c r="G18" s="16"/>
      <c r="H18" s="17">
        <v>43466</v>
      </c>
      <c r="I18" s="17"/>
      <c r="J18" s="22" t="s">
        <v>87</v>
      </c>
      <c r="K18" s="22"/>
      <c r="L18" s="28"/>
      <c r="M18" s="24">
        <v>4.489930555555556E-3</v>
      </c>
      <c r="N18" s="18"/>
      <c r="O18" s="26">
        <f t="shared" si="0"/>
        <v>7.2916666666666703E-4</v>
      </c>
      <c r="P18" s="19"/>
      <c r="Q18" s="20"/>
      <c r="R18" s="30" t="s">
        <v>92</v>
      </c>
      <c r="S18" s="21"/>
    </row>
    <row r="19" spans="1:19" ht="14.4" customHeight="1" thickBot="1" x14ac:dyDescent="0.3">
      <c r="A19" s="13">
        <v>16</v>
      </c>
      <c r="B19" s="14">
        <v>90</v>
      </c>
      <c r="C19" s="15" t="s">
        <v>119</v>
      </c>
      <c r="D19" s="16"/>
      <c r="E19" s="16"/>
      <c r="F19" s="16"/>
      <c r="G19" s="16"/>
      <c r="H19" s="17">
        <v>41626</v>
      </c>
      <c r="I19" s="17"/>
      <c r="J19" s="22" t="s">
        <v>87</v>
      </c>
      <c r="K19" s="22"/>
      <c r="L19" s="28" t="s">
        <v>102</v>
      </c>
      <c r="M19" s="24">
        <v>4.5877314814814817E-3</v>
      </c>
      <c r="N19" s="18"/>
      <c r="O19" s="26">
        <f t="shared" si="0"/>
        <v>8.2696759259259268E-4</v>
      </c>
      <c r="P19" s="19"/>
      <c r="Q19" s="20"/>
      <c r="R19" s="30" t="s">
        <v>92</v>
      </c>
      <c r="S19" s="21"/>
    </row>
    <row r="20" spans="1:19" ht="14.4" customHeight="1" thickBot="1" x14ac:dyDescent="0.3">
      <c r="A20" s="13">
        <v>17</v>
      </c>
      <c r="B20" s="14">
        <v>133</v>
      </c>
      <c r="C20" s="15" t="s">
        <v>74</v>
      </c>
      <c r="D20" s="16"/>
      <c r="E20" s="16"/>
      <c r="F20" s="16"/>
      <c r="G20" s="16"/>
      <c r="H20" s="17">
        <v>41973</v>
      </c>
      <c r="I20" s="17"/>
      <c r="J20" s="22" t="s">
        <v>5</v>
      </c>
      <c r="K20" s="22"/>
      <c r="L20" s="28" t="s">
        <v>98</v>
      </c>
      <c r="M20" s="24">
        <v>4.5920138888888885E-3</v>
      </c>
      <c r="N20" s="18"/>
      <c r="O20" s="26">
        <f t="shared" si="0"/>
        <v>8.3124999999999952E-4</v>
      </c>
      <c r="P20" s="19"/>
      <c r="Q20" s="20"/>
      <c r="R20" s="30" t="s">
        <v>90</v>
      </c>
      <c r="S20" s="21"/>
    </row>
    <row r="21" spans="1:19" ht="14.4" customHeight="1" thickBot="1" x14ac:dyDescent="0.3">
      <c r="A21" s="13">
        <v>18</v>
      </c>
      <c r="B21" s="14">
        <v>132</v>
      </c>
      <c r="C21" s="15" t="s">
        <v>64</v>
      </c>
      <c r="D21" s="16"/>
      <c r="E21" s="16"/>
      <c r="F21" s="16"/>
      <c r="G21" s="16"/>
      <c r="H21" s="17">
        <v>42073</v>
      </c>
      <c r="I21" s="17"/>
      <c r="J21" s="22" t="s">
        <v>5</v>
      </c>
      <c r="K21" s="22"/>
      <c r="L21" s="28" t="s">
        <v>98</v>
      </c>
      <c r="M21" s="24">
        <v>4.6224537037037033E-3</v>
      </c>
      <c r="N21" s="18"/>
      <c r="O21" s="26">
        <f t="shared" si="0"/>
        <v>8.6168981481481426E-4</v>
      </c>
      <c r="P21" s="19"/>
      <c r="Q21" s="20"/>
      <c r="R21" s="30" t="s">
        <v>90</v>
      </c>
      <c r="S21" s="21"/>
    </row>
    <row r="22" spans="1:19" ht="14.4" customHeight="1" thickBot="1" x14ac:dyDescent="0.3">
      <c r="A22" s="13">
        <v>19</v>
      </c>
      <c r="B22" s="14">
        <v>43</v>
      </c>
      <c r="C22" s="15" t="s">
        <v>67</v>
      </c>
      <c r="D22" s="16"/>
      <c r="E22" s="16"/>
      <c r="F22" s="16"/>
      <c r="G22" s="16"/>
      <c r="H22" s="17">
        <v>42710</v>
      </c>
      <c r="I22" s="17"/>
      <c r="J22" s="22" t="s">
        <v>7</v>
      </c>
      <c r="K22" s="22"/>
      <c r="L22" s="28" t="s">
        <v>54</v>
      </c>
      <c r="M22" s="24">
        <v>4.7217592592592589E-3</v>
      </c>
      <c r="N22" s="18"/>
      <c r="O22" s="26">
        <f t="shared" si="0"/>
        <v>9.6099537037036987E-4</v>
      </c>
      <c r="P22" s="19"/>
      <c r="Q22" s="20"/>
      <c r="R22" s="30" t="s">
        <v>55</v>
      </c>
      <c r="S22" s="21"/>
    </row>
    <row r="23" spans="1:19" ht="14.4" customHeight="1" thickBot="1" x14ac:dyDescent="0.3">
      <c r="A23" s="13">
        <v>20</v>
      </c>
      <c r="B23" s="14">
        <v>79</v>
      </c>
      <c r="C23" s="15" t="s">
        <v>82</v>
      </c>
      <c r="D23" s="16"/>
      <c r="E23" s="16"/>
      <c r="F23" s="16"/>
      <c r="G23" s="16"/>
      <c r="H23" s="17">
        <v>41965</v>
      </c>
      <c r="I23" s="17"/>
      <c r="J23" s="22" t="s">
        <v>85</v>
      </c>
      <c r="K23" s="22"/>
      <c r="L23" s="28" t="s">
        <v>96</v>
      </c>
      <c r="M23" s="24">
        <v>5.2693287037037032E-3</v>
      </c>
      <c r="N23" s="18"/>
      <c r="O23" s="26">
        <f t="shared" si="0"/>
        <v>1.5085648148148141E-3</v>
      </c>
      <c r="P23" s="19"/>
      <c r="Q23" s="20"/>
      <c r="R23" s="30" t="s">
        <v>88</v>
      </c>
      <c r="S23" s="2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="120" zoomScaleNormal="120" workbookViewId="0">
      <selection activeCell="A3" sqref="A3"/>
    </sheetView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1" width="6.109375" style="23" customWidth="1"/>
    <col min="12" max="12" width="14.33203125" style="12" customWidth="1"/>
    <col min="13" max="13" width="6.77734375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32.4" customHeight="1" x14ac:dyDescent="0.3">
      <c r="B1" s="2" t="s">
        <v>45</v>
      </c>
      <c r="C1" s="3"/>
      <c r="H1" s="4"/>
      <c r="J1" s="2" t="s">
        <v>335</v>
      </c>
      <c r="K1" s="2"/>
      <c r="L1" s="5"/>
    </row>
    <row r="2" spans="1:19" s="1" customFormat="1" thickBot="1" x14ac:dyDescent="0.3">
      <c r="H2" s="4"/>
      <c r="J2" s="4"/>
      <c r="K2" s="4"/>
      <c r="L2" s="5"/>
      <c r="M2" s="25">
        <f>M4</f>
        <v>3.760763888888889E-3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42</v>
      </c>
      <c r="N3" s="9"/>
      <c r="O3" s="9" t="s">
        <v>43</v>
      </c>
      <c r="P3" s="9" t="s">
        <v>44</v>
      </c>
      <c r="Q3" s="9" t="s">
        <v>103</v>
      </c>
      <c r="R3" s="8" t="s">
        <v>38</v>
      </c>
      <c r="S3" s="10"/>
    </row>
    <row r="4" spans="1:19" ht="14.4" customHeight="1" thickBot="1" x14ac:dyDescent="0.3">
      <c r="A4" s="13">
        <v>1</v>
      </c>
      <c r="B4" s="14">
        <v>138</v>
      </c>
      <c r="C4" s="15" t="s">
        <v>116</v>
      </c>
      <c r="D4" s="16"/>
      <c r="E4" s="16"/>
      <c r="F4" s="16"/>
      <c r="G4" s="16"/>
      <c r="H4" s="17">
        <v>41802</v>
      </c>
      <c r="I4" s="17"/>
      <c r="J4" s="22" t="s">
        <v>5</v>
      </c>
      <c r="K4" s="22"/>
      <c r="L4" s="28" t="s">
        <v>98</v>
      </c>
      <c r="M4" s="24">
        <v>3.760763888888889E-3</v>
      </c>
      <c r="N4" s="18"/>
      <c r="O4" s="26">
        <f t="shared" ref="O4:O39" si="0">M4-$M$2</f>
        <v>0</v>
      </c>
      <c r="P4" s="19"/>
      <c r="Q4" s="20"/>
      <c r="R4" s="30" t="s">
        <v>90</v>
      </c>
      <c r="S4" s="21"/>
    </row>
    <row r="5" spans="1:19" ht="14.4" customHeight="1" thickBot="1" x14ac:dyDescent="0.3">
      <c r="A5" s="13">
        <v>2</v>
      </c>
      <c r="B5" s="14">
        <v>66</v>
      </c>
      <c r="C5" s="15" t="s">
        <v>106</v>
      </c>
      <c r="D5" s="16"/>
      <c r="E5" s="16"/>
      <c r="F5" s="16"/>
      <c r="G5" s="16"/>
      <c r="H5" s="17">
        <v>42288</v>
      </c>
      <c r="I5" s="17"/>
      <c r="J5" s="22" t="s">
        <v>4</v>
      </c>
      <c r="K5" s="22"/>
      <c r="L5" s="28" t="s">
        <v>97</v>
      </c>
      <c r="M5" s="24">
        <v>3.8028935185185184E-3</v>
      </c>
      <c r="N5" s="18"/>
      <c r="O5" s="26">
        <f t="shared" si="0"/>
        <v>4.2129629629629375E-5</v>
      </c>
      <c r="P5" s="19"/>
      <c r="Q5" s="20">
        <v>13</v>
      </c>
      <c r="R5" s="30" t="s">
        <v>89</v>
      </c>
      <c r="S5" s="21"/>
    </row>
    <row r="6" spans="1:19" ht="14.4" customHeight="1" thickBot="1" x14ac:dyDescent="0.3">
      <c r="A6" s="13">
        <v>3</v>
      </c>
      <c r="B6" s="14">
        <v>35</v>
      </c>
      <c r="C6" s="15" t="s">
        <v>105</v>
      </c>
      <c r="D6" s="16"/>
      <c r="E6" s="16"/>
      <c r="F6" s="16"/>
      <c r="G6" s="16"/>
      <c r="H6" s="17">
        <v>41368</v>
      </c>
      <c r="I6" s="17"/>
      <c r="J6" s="22" t="s">
        <v>7</v>
      </c>
      <c r="K6" s="22"/>
      <c r="L6" s="28" t="s">
        <v>54</v>
      </c>
      <c r="M6" s="24">
        <v>3.80462962962963E-3</v>
      </c>
      <c r="N6" s="18"/>
      <c r="O6" s="26">
        <f t="shared" si="0"/>
        <v>4.3865740740741017E-5</v>
      </c>
      <c r="P6" s="19"/>
      <c r="Q6" s="20">
        <v>12</v>
      </c>
      <c r="R6" s="30" t="s">
        <v>55</v>
      </c>
      <c r="S6" s="21"/>
    </row>
    <row r="7" spans="1:19" ht="14.4" customHeight="1" thickBot="1" x14ac:dyDescent="0.3">
      <c r="A7" s="13">
        <v>4</v>
      </c>
      <c r="B7" s="14">
        <v>89</v>
      </c>
      <c r="C7" s="15" t="s">
        <v>114</v>
      </c>
      <c r="D7" s="16"/>
      <c r="E7" s="16"/>
      <c r="F7" s="16"/>
      <c r="G7" s="16"/>
      <c r="H7" s="17">
        <v>41860</v>
      </c>
      <c r="I7" s="17"/>
      <c r="J7" s="22" t="s">
        <v>87</v>
      </c>
      <c r="K7" s="22"/>
      <c r="L7" s="28" t="s">
        <v>102</v>
      </c>
      <c r="M7" s="24">
        <v>3.8899305555555558E-3</v>
      </c>
      <c r="N7" s="18"/>
      <c r="O7" s="26">
        <f t="shared" si="0"/>
        <v>1.2916666666666675E-4</v>
      </c>
      <c r="P7" s="19"/>
      <c r="Q7" s="20">
        <v>11</v>
      </c>
      <c r="R7" s="30" t="s">
        <v>92</v>
      </c>
      <c r="S7" s="21"/>
    </row>
    <row r="8" spans="1:19" ht="14.4" customHeight="1" thickBot="1" x14ac:dyDescent="0.3">
      <c r="A8" s="13">
        <v>5</v>
      </c>
      <c r="B8" s="14">
        <v>37</v>
      </c>
      <c r="C8" s="15" t="s">
        <v>107</v>
      </c>
      <c r="D8" s="16"/>
      <c r="E8" s="16"/>
      <c r="F8" s="16"/>
      <c r="G8" s="16"/>
      <c r="H8" s="17">
        <v>41945</v>
      </c>
      <c r="I8" s="17"/>
      <c r="J8" s="22" t="s">
        <v>7</v>
      </c>
      <c r="K8" s="22"/>
      <c r="L8" s="28" t="s">
        <v>54</v>
      </c>
      <c r="M8" s="24">
        <v>3.9318287037037039E-3</v>
      </c>
      <c r="N8" s="18"/>
      <c r="O8" s="26">
        <f t="shared" si="0"/>
        <v>1.7106481481481486E-4</v>
      </c>
      <c r="P8" s="19"/>
      <c r="Q8" s="20">
        <v>10</v>
      </c>
      <c r="R8" s="30" t="s">
        <v>55</v>
      </c>
      <c r="S8" s="21"/>
    </row>
    <row r="9" spans="1:19" ht="14.4" customHeight="1" thickBot="1" x14ac:dyDescent="0.3">
      <c r="A9" s="13">
        <v>6</v>
      </c>
      <c r="B9" s="14">
        <v>91</v>
      </c>
      <c r="C9" s="15" t="s">
        <v>118</v>
      </c>
      <c r="D9" s="16"/>
      <c r="E9" s="16"/>
      <c r="F9" s="16"/>
      <c r="G9" s="16"/>
      <c r="H9" s="17">
        <v>41396</v>
      </c>
      <c r="I9" s="17"/>
      <c r="J9" s="22" t="s">
        <v>87</v>
      </c>
      <c r="K9" s="22"/>
      <c r="L9" s="28" t="s">
        <v>102</v>
      </c>
      <c r="M9" s="24">
        <v>4.1912037037037039E-3</v>
      </c>
      <c r="N9" s="18"/>
      <c r="O9" s="26">
        <f t="shared" si="0"/>
        <v>4.3043981481481492E-4</v>
      </c>
      <c r="P9" s="19"/>
      <c r="Q9" s="20">
        <v>9</v>
      </c>
      <c r="R9" s="30" t="s">
        <v>92</v>
      </c>
      <c r="S9" s="21"/>
    </row>
    <row r="10" spans="1:19" ht="14.4" customHeight="1" thickBot="1" x14ac:dyDescent="0.3">
      <c r="A10" s="13">
        <v>7</v>
      </c>
      <c r="B10" s="14">
        <v>34</v>
      </c>
      <c r="C10" s="15" t="s">
        <v>109</v>
      </c>
      <c r="D10" s="16"/>
      <c r="E10" s="16"/>
      <c r="F10" s="16"/>
      <c r="G10" s="16"/>
      <c r="H10" s="17">
        <v>41703</v>
      </c>
      <c r="I10" s="17"/>
      <c r="J10" s="22" t="s">
        <v>7</v>
      </c>
      <c r="K10" s="22"/>
      <c r="L10" s="28" t="s">
        <v>54</v>
      </c>
      <c r="M10" s="24">
        <v>4.1973379629629626E-3</v>
      </c>
      <c r="N10" s="18"/>
      <c r="O10" s="26">
        <f t="shared" si="0"/>
        <v>4.365740740740736E-4</v>
      </c>
      <c r="P10" s="19"/>
      <c r="Q10" s="20">
        <v>8</v>
      </c>
      <c r="R10" s="30" t="s">
        <v>55</v>
      </c>
      <c r="S10" s="21"/>
    </row>
    <row r="11" spans="1:19" ht="14.4" customHeight="1" thickBot="1" x14ac:dyDescent="0.3">
      <c r="A11" s="13">
        <v>8</v>
      </c>
      <c r="B11" s="14">
        <v>134</v>
      </c>
      <c r="C11" s="15" t="s">
        <v>113</v>
      </c>
      <c r="D11" s="16"/>
      <c r="E11" s="16"/>
      <c r="F11" s="16"/>
      <c r="G11" s="16"/>
      <c r="H11" s="17">
        <v>41666</v>
      </c>
      <c r="I11" s="17"/>
      <c r="J11" s="22" t="s">
        <v>5</v>
      </c>
      <c r="K11" s="22"/>
      <c r="L11" s="28" t="s">
        <v>98</v>
      </c>
      <c r="M11" s="24">
        <v>4.2399305555555549E-3</v>
      </c>
      <c r="N11" s="18"/>
      <c r="O11" s="26">
        <f t="shared" si="0"/>
        <v>4.7916666666666594E-4</v>
      </c>
      <c r="P11" s="19"/>
      <c r="Q11" s="20">
        <v>7</v>
      </c>
      <c r="R11" s="30" t="s">
        <v>90</v>
      </c>
      <c r="S11" s="21"/>
    </row>
    <row r="12" spans="1:19" ht="14.4" customHeight="1" thickBot="1" x14ac:dyDescent="0.3">
      <c r="A12" s="13">
        <v>9</v>
      </c>
      <c r="B12" s="14">
        <v>87</v>
      </c>
      <c r="C12" s="15" t="s">
        <v>111</v>
      </c>
      <c r="D12" s="16"/>
      <c r="E12" s="16"/>
      <c r="F12" s="16"/>
      <c r="G12" s="16"/>
      <c r="H12" s="17">
        <v>42529</v>
      </c>
      <c r="I12" s="17"/>
      <c r="J12" s="22" t="s">
        <v>87</v>
      </c>
      <c r="K12" s="22"/>
      <c r="L12" s="28" t="s">
        <v>102</v>
      </c>
      <c r="M12" s="24">
        <v>4.2704861111111112E-3</v>
      </c>
      <c r="N12" s="18"/>
      <c r="O12" s="26">
        <f t="shared" si="0"/>
        <v>5.0972222222222217E-4</v>
      </c>
      <c r="P12" s="19"/>
      <c r="Q12" s="20">
        <v>6</v>
      </c>
      <c r="R12" s="30" t="s">
        <v>92</v>
      </c>
      <c r="S12" s="21"/>
    </row>
    <row r="13" spans="1:19" ht="14.4" customHeight="1" thickBot="1" x14ac:dyDescent="0.3">
      <c r="A13" s="13">
        <v>10</v>
      </c>
      <c r="B13" s="14">
        <v>131</v>
      </c>
      <c r="C13" s="15" t="s">
        <v>60</v>
      </c>
      <c r="D13" s="16"/>
      <c r="E13" s="16"/>
      <c r="F13" s="16"/>
      <c r="G13" s="16"/>
      <c r="H13" s="17">
        <v>42745</v>
      </c>
      <c r="I13" s="17"/>
      <c r="J13" s="22" t="s">
        <v>5</v>
      </c>
      <c r="K13" s="22"/>
      <c r="L13" s="28" t="s">
        <v>98</v>
      </c>
      <c r="M13" s="24">
        <v>4.354398148148148E-3</v>
      </c>
      <c r="N13" s="18"/>
      <c r="O13" s="26">
        <f t="shared" si="0"/>
        <v>5.9363425925925903E-4</v>
      </c>
      <c r="P13" s="19"/>
      <c r="Q13" s="20">
        <v>5</v>
      </c>
      <c r="R13" s="30" t="s">
        <v>90</v>
      </c>
      <c r="S13" s="21"/>
    </row>
    <row r="14" spans="1:19" ht="14.4" customHeight="1" thickBot="1" x14ac:dyDescent="0.3">
      <c r="A14" s="13">
        <v>11</v>
      </c>
      <c r="B14" s="14">
        <v>36</v>
      </c>
      <c r="C14" s="15" t="s">
        <v>108</v>
      </c>
      <c r="D14" s="16"/>
      <c r="E14" s="16"/>
      <c r="F14" s="16"/>
      <c r="G14" s="16"/>
      <c r="H14" s="17">
        <v>41293</v>
      </c>
      <c r="I14" s="17"/>
      <c r="J14" s="22" t="s">
        <v>7</v>
      </c>
      <c r="K14" s="22"/>
      <c r="L14" s="28"/>
      <c r="M14" s="24">
        <v>4.3623842592592594E-3</v>
      </c>
      <c r="N14" s="18"/>
      <c r="O14" s="26">
        <f t="shared" si="0"/>
        <v>6.0162037037037042E-4</v>
      </c>
      <c r="P14" s="19"/>
      <c r="Q14" s="20">
        <v>4</v>
      </c>
      <c r="R14" s="30" t="s">
        <v>55</v>
      </c>
      <c r="S14" s="21"/>
    </row>
    <row r="15" spans="1:19" ht="14.4" customHeight="1" thickBot="1" x14ac:dyDescent="0.3">
      <c r="A15" s="13">
        <v>12</v>
      </c>
      <c r="B15" s="14">
        <v>115</v>
      </c>
      <c r="C15" s="15" t="s">
        <v>117</v>
      </c>
      <c r="D15" s="16"/>
      <c r="E15" s="16"/>
      <c r="F15" s="16"/>
      <c r="G15" s="16"/>
      <c r="H15" s="17">
        <v>41544</v>
      </c>
      <c r="I15" s="17"/>
      <c r="J15" s="22" t="s">
        <v>9</v>
      </c>
      <c r="K15" s="22"/>
      <c r="L15" s="28" t="s">
        <v>100</v>
      </c>
      <c r="M15" s="24">
        <v>4.3707175925925927E-3</v>
      </c>
      <c r="N15" s="18"/>
      <c r="O15" s="26">
        <f t="shared" si="0"/>
        <v>6.099537037037037E-4</v>
      </c>
      <c r="P15" s="19"/>
      <c r="Q15" s="20">
        <v>3</v>
      </c>
      <c r="R15" s="30" t="s">
        <v>93</v>
      </c>
      <c r="S15" s="21"/>
    </row>
    <row r="16" spans="1:19" ht="14.4" customHeight="1" thickBot="1" x14ac:dyDescent="0.3">
      <c r="A16" s="13">
        <v>13</v>
      </c>
      <c r="B16" s="14">
        <v>33</v>
      </c>
      <c r="C16" s="15" t="s">
        <v>112</v>
      </c>
      <c r="D16" s="16"/>
      <c r="E16" s="16"/>
      <c r="F16" s="16"/>
      <c r="G16" s="16"/>
      <c r="H16" s="17">
        <v>41927</v>
      </c>
      <c r="I16" s="17"/>
      <c r="J16" s="22" t="s">
        <v>7</v>
      </c>
      <c r="K16" s="22"/>
      <c r="L16" s="28" t="s">
        <v>54</v>
      </c>
      <c r="M16" s="24">
        <v>4.3778935185185188E-3</v>
      </c>
      <c r="N16" s="18"/>
      <c r="O16" s="26">
        <f t="shared" si="0"/>
        <v>6.171296296296298E-4</v>
      </c>
      <c r="P16" s="19"/>
      <c r="Q16" s="20">
        <v>2</v>
      </c>
      <c r="R16" s="30" t="s">
        <v>55</v>
      </c>
      <c r="S16" s="21"/>
    </row>
    <row r="17" spans="1:19" ht="14.4" customHeight="1" thickBot="1" x14ac:dyDescent="0.3">
      <c r="A17" s="13">
        <v>14</v>
      </c>
      <c r="B17" s="14">
        <v>137</v>
      </c>
      <c r="C17" s="15" t="s">
        <v>115</v>
      </c>
      <c r="D17" s="16"/>
      <c r="E17" s="16"/>
      <c r="F17" s="16"/>
      <c r="G17" s="16"/>
      <c r="H17" s="17">
        <v>41802</v>
      </c>
      <c r="I17" s="17"/>
      <c r="J17" s="22" t="s">
        <v>5</v>
      </c>
      <c r="K17" s="22"/>
      <c r="L17" s="28" t="s">
        <v>98</v>
      </c>
      <c r="M17" s="24">
        <v>4.4278935185185185E-3</v>
      </c>
      <c r="N17" s="18"/>
      <c r="O17" s="26">
        <f t="shared" si="0"/>
        <v>6.671296296296295E-4</v>
      </c>
      <c r="P17" s="19"/>
      <c r="Q17" s="20">
        <v>1</v>
      </c>
      <c r="R17" s="30" t="s">
        <v>90</v>
      </c>
      <c r="S17" s="21"/>
    </row>
    <row r="18" spans="1:19" ht="14.4" customHeight="1" thickBot="1" x14ac:dyDescent="0.3">
      <c r="A18" s="13">
        <v>15</v>
      </c>
      <c r="B18" s="14">
        <v>65</v>
      </c>
      <c r="C18" s="15" t="s">
        <v>63</v>
      </c>
      <c r="D18" s="16"/>
      <c r="E18" s="16"/>
      <c r="F18" s="16"/>
      <c r="G18" s="16"/>
      <c r="H18" s="17">
        <v>41291</v>
      </c>
      <c r="I18" s="17"/>
      <c r="J18" s="22" t="s">
        <v>4</v>
      </c>
      <c r="K18" s="22"/>
      <c r="L18" s="28" t="s">
        <v>97</v>
      </c>
      <c r="M18" s="24">
        <v>4.4282407407407413E-3</v>
      </c>
      <c r="N18" s="18"/>
      <c r="O18" s="26">
        <f t="shared" si="0"/>
        <v>6.6747685185185226E-4</v>
      </c>
      <c r="P18" s="19"/>
      <c r="Q18" s="20"/>
      <c r="R18" s="30" t="s">
        <v>89</v>
      </c>
      <c r="S18" s="21"/>
    </row>
    <row r="19" spans="1:19" ht="14.4" customHeight="1" thickBot="1" x14ac:dyDescent="0.3">
      <c r="A19" s="13">
        <v>16</v>
      </c>
      <c r="B19" s="14">
        <v>41</v>
      </c>
      <c r="C19" s="15" t="s">
        <v>68</v>
      </c>
      <c r="D19" s="16"/>
      <c r="E19" s="16"/>
      <c r="F19" s="16"/>
      <c r="G19" s="16"/>
      <c r="H19" s="17">
        <v>41990</v>
      </c>
      <c r="I19" s="17"/>
      <c r="J19" s="22" t="s">
        <v>7</v>
      </c>
      <c r="K19" s="22"/>
      <c r="L19" s="28" t="s">
        <v>54</v>
      </c>
      <c r="M19" s="24">
        <v>4.4883101851851855E-3</v>
      </c>
      <c r="N19" s="18"/>
      <c r="O19" s="26">
        <f t="shared" si="0"/>
        <v>7.2754629629629645E-4</v>
      </c>
      <c r="P19" s="19"/>
      <c r="Q19" s="20"/>
      <c r="R19" s="30" t="s">
        <v>55</v>
      </c>
      <c r="S19" s="21"/>
    </row>
    <row r="20" spans="1:19" ht="14.4" customHeight="1" thickBot="1" x14ac:dyDescent="0.3">
      <c r="A20" s="13">
        <v>17</v>
      </c>
      <c r="B20" s="14">
        <v>86</v>
      </c>
      <c r="C20" s="15" t="s">
        <v>110</v>
      </c>
      <c r="D20" s="16"/>
      <c r="E20" s="16"/>
      <c r="F20" s="16"/>
      <c r="G20" s="16"/>
      <c r="H20" s="17">
        <v>43466</v>
      </c>
      <c r="I20" s="17"/>
      <c r="J20" s="22" t="s">
        <v>87</v>
      </c>
      <c r="K20" s="22"/>
      <c r="L20" s="28"/>
      <c r="M20" s="24">
        <v>4.489930555555556E-3</v>
      </c>
      <c r="N20" s="18"/>
      <c r="O20" s="26">
        <f t="shared" si="0"/>
        <v>7.2916666666666703E-4</v>
      </c>
      <c r="P20" s="19"/>
      <c r="Q20" s="20"/>
      <c r="R20" s="30" t="s">
        <v>92</v>
      </c>
      <c r="S20" s="21"/>
    </row>
    <row r="21" spans="1:19" ht="14.4" customHeight="1" thickBot="1" x14ac:dyDescent="0.3">
      <c r="A21" s="13">
        <v>18</v>
      </c>
      <c r="B21" s="14">
        <v>68</v>
      </c>
      <c r="C21" s="15" t="s">
        <v>59</v>
      </c>
      <c r="D21" s="16"/>
      <c r="E21" s="16"/>
      <c r="F21" s="16"/>
      <c r="G21" s="16"/>
      <c r="H21" s="17">
        <v>42153</v>
      </c>
      <c r="I21" s="17"/>
      <c r="J21" s="22" t="s">
        <v>4</v>
      </c>
      <c r="K21" s="22"/>
      <c r="L21" s="28" t="s">
        <v>97</v>
      </c>
      <c r="M21" s="24">
        <v>4.5283564814814813E-3</v>
      </c>
      <c r="N21" s="18"/>
      <c r="O21" s="26">
        <f t="shared" si="0"/>
        <v>7.6759259259259228E-4</v>
      </c>
      <c r="P21" s="19"/>
      <c r="Q21" s="20"/>
      <c r="R21" s="30" t="s">
        <v>89</v>
      </c>
      <c r="S21" s="21"/>
    </row>
    <row r="22" spans="1:19" ht="14.4" customHeight="1" thickBot="1" x14ac:dyDescent="0.3">
      <c r="A22" s="13">
        <v>19</v>
      </c>
      <c r="B22" s="14">
        <v>117</v>
      </c>
      <c r="C22" s="15" t="s">
        <v>78</v>
      </c>
      <c r="D22" s="16"/>
      <c r="E22" s="16"/>
      <c r="F22" s="16"/>
      <c r="G22" s="16"/>
      <c r="H22" s="17">
        <v>41318</v>
      </c>
      <c r="I22" s="17"/>
      <c r="J22" s="22" t="s">
        <v>9</v>
      </c>
      <c r="K22" s="22"/>
      <c r="L22" s="28" t="s">
        <v>100</v>
      </c>
      <c r="M22" s="24">
        <v>4.5534722222222226E-3</v>
      </c>
      <c r="N22" s="18"/>
      <c r="O22" s="26">
        <f t="shared" si="0"/>
        <v>7.9270833333333363E-4</v>
      </c>
      <c r="P22" s="19"/>
      <c r="Q22" s="20"/>
      <c r="R22" s="30" t="s">
        <v>93</v>
      </c>
      <c r="S22" s="21"/>
    </row>
    <row r="23" spans="1:19" ht="14.4" customHeight="1" thickBot="1" x14ac:dyDescent="0.3">
      <c r="A23" s="13">
        <v>20</v>
      </c>
      <c r="B23" s="14">
        <v>90</v>
      </c>
      <c r="C23" s="15" t="s">
        <v>119</v>
      </c>
      <c r="D23" s="16"/>
      <c r="E23" s="16"/>
      <c r="F23" s="16"/>
      <c r="G23" s="16"/>
      <c r="H23" s="17">
        <v>41626</v>
      </c>
      <c r="I23" s="17"/>
      <c r="J23" s="22" t="s">
        <v>87</v>
      </c>
      <c r="K23" s="22"/>
      <c r="L23" s="28" t="s">
        <v>102</v>
      </c>
      <c r="M23" s="24">
        <v>4.5877314814814817E-3</v>
      </c>
      <c r="N23" s="18"/>
      <c r="O23" s="26">
        <f t="shared" si="0"/>
        <v>8.2696759259259268E-4</v>
      </c>
      <c r="P23" s="19"/>
      <c r="Q23" s="20"/>
      <c r="R23" s="30" t="s">
        <v>92</v>
      </c>
      <c r="S23" s="21"/>
    </row>
    <row r="24" spans="1:19" ht="14.4" customHeight="1" thickBot="1" x14ac:dyDescent="0.3">
      <c r="A24" s="13">
        <v>21</v>
      </c>
      <c r="B24" s="14">
        <v>133</v>
      </c>
      <c r="C24" s="15" t="s">
        <v>74</v>
      </c>
      <c r="D24" s="16"/>
      <c r="E24" s="16"/>
      <c r="F24" s="16"/>
      <c r="G24" s="16"/>
      <c r="H24" s="17">
        <v>41973</v>
      </c>
      <c r="I24" s="17"/>
      <c r="J24" s="22" t="s">
        <v>5</v>
      </c>
      <c r="K24" s="22"/>
      <c r="L24" s="28" t="s">
        <v>98</v>
      </c>
      <c r="M24" s="24">
        <v>4.5920138888888885E-3</v>
      </c>
      <c r="N24" s="18"/>
      <c r="O24" s="26">
        <f t="shared" si="0"/>
        <v>8.3124999999999952E-4</v>
      </c>
      <c r="P24" s="19"/>
      <c r="Q24" s="20"/>
      <c r="R24" s="30" t="s">
        <v>90</v>
      </c>
      <c r="S24" s="21"/>
    </row>
    <row r="25" spans="1:19" ht="14.4" customHeight="1" thickBot="1" x14ac:dyDescent="0.3">
      <c r="A25" s="13">
        <v>22</v>
      </c>
      <c r="B25" s="14">
        <v>132</v>
      </c>
      <c r="C25" s="15" t="s">
        <v>64</v>
      </c>
      <c r="D25" s="16"/>
      <c r="E25" s="16"/>
      <c r="F25" s="16"/>
      <c r="G25" s="16"/>
      <c r="H25" s="17">
        <v>42073</v>
      </c>
      <c r="I25" s="17"/>
      <c r="J25" s="22" t="s">
        <v>5</v>
      </c>
      <c r="K25" s="22"/>
      <c r="L25" s="28" t="s">
        <v>98</v>
      </c>
      <c r="M25" s="24">
        <v>4.6224537037037033E-3</v>
      </c>
      <c r="N25" s="18"/>
      <c r="O25" s="26">
        <f t="shared" si="0"/>
        <v>8.6168981481481426E-4</v>
      </c>
      <c r="P25" s="19"/>
      <c r="Q25" s="20"/>
      <c r="R25" s="30" t="s">
        <v>90</v>
      </c>
      <c r="S25" s="21"/>
    </row>
    <row r="26" spans="1:19" ht="14.4" customHeight="1" thickBot="1" x14ac:dyDescent="0.3">
      <c r="A26" s="13">
        <v>23</v>
      </c>
      <c r="B26" s="14">
        <v>43</v>
      </c>
      <c r="C26" s="15" t="s">
        <v>67</v>
      </c>
      <c r="D26" s="16"/>
      <c r="E26" s="16"/>
      <c r="F26" s="16"/>
      <c r="G26" s="16"/>
      <c r="H26" s="17">
        <v>42710</v>
      </c>
      <c r="I26" s="17"/>
      <c r="J26" s="22" t="s">
        <v>7</v>
      </c>
      <c r="K26" s="22"/>
      <c r="L26" s="28" t="s">
        <v>54</v>
      </c>
      <c r="M26" s="24">
        <v>4.7217592592592589E-3</v>
      </c>
      <c r="N26" s="18"/>
      <c r="O26" s="26">
        <f t="shared" si="0"/>
        <v>9.6099537037036987E-4</v>
      </c>
      <c r="P26" s="19"/>
      <c r="Q26" s="20"/>
      <c r="R26" s="30" t="s">
        <v>55</v>
      </c>
      <c r="S26" s="21"/>
    </row>
    <row r="27" spans="1:19" ht="14.4" customHeight="1" thickBot="1" x14ac:dyDescent="0.3">
      <c r="A27" s="13">
        <v>24</v>
      </c>
      <c r="B27" s="14">
        <v>135</v>
      </c>
      <c r="C27" s="15" t="s">
        <v>79</v>
      </c>
      <c r="D27" s="16"/>
      <c r="E27" s="16"/>
      <c r="F27" s="16"/>
      <c r="G27" s="16"/>
      <c r="H27" s="17">
        <v>41956</v>
      </c>
      <c r="I27" s="17"/>
      <c r="J27" s="22" t="s">
        <v>5</v>
      </c>
      <c r="K27" s="22"/>
      <c r="L27" s="28" t="s">
        <v>98</v>
      </c>
      <c r="M27" s="24">
        <v>4.8307870370370371E-3</v>
      </c>
      <c r="N27" s="18"/>
      <c r="O27" s="26">
        <f t="shared" si="0"/>
        <v>1.0700231481481481E-3</v>
      </c>
      <c r="P27" s="19"/>
      <c r="Q27" s="20"/>
      <c r="R27" s="30" t="s">
        <v>90</v>
      </c>
      <c r="S27" s="21"/>
    </row>
    <row r="28" spans="1:19" ht="14.4" customHeight="1" thickBot="1" x14ac:dyDescent="0.3">
      <c r="A28" s="13">
        <v>25</v>
      </c>
      <c r="B28" s="14">
        <v>51</v>
      </c>
      <c r="C28" s="15" t="s">
        <v>81</v>
      </c>
      <c r="D28" s="16"/>
      <c r="E28" s="16"/>
      <c r="F28" s="16"/>
      <c r="G28" s="16"/>
      <c r="H28" s="17">
        <v>41763</v>
      </c>
      <c r="I28" s="17"/>
      <c r="J28" s="22" t="s">
        <v>7</v>
      </c>
      <c r="K28" s="22"/>
      <c r="L28" s="28"/>
      <c r="M28" s="24">
        <v>4.897569444444444E-3</v>
      </c>
      <c r="N28" s="18"/>
      <c r="O28" s="26">
        <f t="shared" si="0"/>
        <v>1.136805555555555E-3</v>
      </c>
      <c r="P28" s="19"/>
      <c r="Q28" s="20"/>
      <c r="R28" s="30" t="s">
        <v>55</v>
      </c>
      <c r="S28" s="21"/>
    </row>
    <row r="29" spans="1:19" ht="14.4" customHeight="1" thickBot="1" x14ac:dyDescent="0.3">
      <c r="A29" s="13">
        <v>26</v>
      </c>
      <c r="B29" s="14">
        <v>88</v>
      </c>
      <c r="C29" s="15" t="s">
        <v>75</v>
      </c>
      <c r="D29" s="16"/>
      <c r="E29" s="16"/>
      <c r="F29" s="16"/>
      <c r="G29" s="16"/>
      <c r="H29" s="17">
        <v>42277</v>
      </c>
      <c r="I29" s="17"/>
      <c r="J29" s="22" t="s">
        <v>87</v>
      </c>
      <c r="K29" s="22"/>
      <c r="L29" s="28" t="s">
        <v>102</v>
      </c>
      <c r="M29" s="24">
        <v>4.99224537037037E-3</v>
      </c>
      <c r="N29" s="18"/>
      <c r="O29" s="26">
        <f t="shared" si="0"/>
        <v>1.231481481481481E-3</v>
      </c>
      <c r="P29" s="19"/>
      <c r="Q29" s="20"/>
      <c r="R29" s="30" t="s">
        <v>92</v>
      </c>
      <c r="S29" s="21"/>
    </row>
    <row r="30" spans="1:19" ht="14.4" customHeight="1" thickBot="1" x14ac:dyDescent="0.3">
      <c r="A30" s="13">
        <v>27</v>
      </c>
      <c r="B30" s="14">
        <v>50</v>
      </c>
      <c r="C30" s="15" t="s">
        <v>80</v>
      </c>
      <c r="D30" s="16"/>
      <c r="E30" s="16"/>
      <c r="F30" s="16"/>
      <c r="G30" s="16"/>
      <c r="H30" s="17">
        <v>41600</v>
      </c>
      <c r="I30" s="17"/>
      <c r="J30" s="22" t="s">
        <v>7</v>
      </c>
      <c r="K30" s="22"/>
      <c r="L30" s="28"/>
      <c r="M30" s="24">
        <v>5.1550925925925922E-3</v>
      </c>
      <c r="N30" s="18"/>
      <c r="O30" s="26">
        <f t="shared" si="0"/>
        <v>1.3943287037037032E-3</v>
      </c>
      <c r="P30" s="19"/>
      <c r="Q30" s="20"/>
      <c r="R30" s="30" t="s">
        <v>55</v>
      </c>
      <c r="S30" s="21"/>
    </row>
    <row r="31" spans="1:19" ht="14.4" customHeight="1" thickBot="1" x14ac:dyDescent="0.3">
      <c r="A31" s="13">
        <v>28</v>
      </c>
      <c r="B31" s="14">
        <v>42</v>
      </c>
      <c r="C31" s="15" t="s">
        <v>57</v>
      </c>
      <c r="D31" s="16"/>
      <c r="E31" s="16"/>
      <c r="F31" s="16"/>
      <c r="G31" s="16"/>
      <c r="H31" s="17">
        <v>42577</v>
      </c>
      <c r="I31" s="17"/>
      <c r="J31" s="22" t="s">
        <v>7</v>
      </c>
      <c r="K31" s="22"/>
      <c r="L31" s="28" t="s">
        <v>54</v>
      </c>
      <c r="M31" s="24">
        <v>5.2038194444444449E-3</v>
      </c>
      <c r="N31" s="18"/>
      <c r="O31" s="26">
        <f t="shared" si="0"/>
        <v>1.4430555555555559E-3</v>
      </c>
      <c r="P31" s="19"/>
      <c r="Q31" s="20"/>
      <c r="R31" s="30" t="s">
        <v>55</v>
      </c>
      <c r="S31" s="21"/>
    </row>
    <row r="32" spans="1:19" ht="14.4" customHeight="1" thickBot="1" x14ac:dyDescent="0.3">
      <c r="A32" s="13">
        <v>29</v>
      </c>
      <c r="B32" s="14">
        <v>49</v>
      </c>
      <c r="C32" s="15" t="s">
        <v>69</v>
      </c>
      <c r="D32" s="16"/>
      <c r="E32" s="16"/>
      <c r="F32" s="16"/>
      <c r="G32" s="16"/>
      <c r="H32" s="17">
        <v>41526</v>
      </c>
      <c r="I32" s="17"/>
      <c r="J32" s="22" t="s">
        <v>7</v>
      </c>
      <c r="K32" s="22"/>
      <c r="L32" s="28"/>
      <c r="M32" s="24">
        <v>5.2099537037037036E-3</v>
      </c>
      <c r="N32" s="18"/>
      <c r="O32" s="26">
        <f t="shared" si="0"/>
        <v>1.4491898148148146E-3</v>
      </c>
      <c r="P32" s="19"/>
      <c r="Q32" s="20"/>
      <c r="R32" s="30" t="s">
        <v>55</v>
      </c>
      <c r="S32" s="21"/>
    </row>
    <row r="33" spans="1:19" ht="14.4" customHeight="1" thickBot="1" x14ac:dyDescent="0.3">
      <c r="A33" s="13">
        <v>30</v>
      </c>
      <c r="B33" s="14">
        <v>84</v>
      </c>
      <c r="C33" s="15" t="s">
        <v>77</v>
      </c>
      <c r="D33" s="16"/>
      <c r="E33" s="16"/>
      <c r="F33" s="16"/>
      <c r="G33" s="16"/>
      <c r="H33" s="17">
        <v>41970</v>
      </c>
      <c r="I33" s="17"/>
      <c r="J33" s="22" t="s">
        <v>85</v>
      </c>
      <c r="K33" s="22"/>
      <c r="L33" s="28" t="s">
        <v>96</v>
      </c>
      <c r="M33" s="24">
        <v>5.2317129629629632E-3</v>
      </c>
      <c r="N33" s="18"/>
      <c r="O33" s="26">
        <f t="shared" si="0"/>
        <v>1.4709490740740742E-3</v>
      </c>
      <c r="P33" s="19"/>
      <c r="Q33" s="20"/>
      <c r="R33" s="30" t="s">
        <v>88</v>
      </c>
      <c r="S33" s="21"/>
    </row>
    <row r="34" spans="1:19" ht="14.4" customHeight="1" thickBot="1" x14ac:dyDescent="0.3">
      <c r="A34" s="13">
        <v>31</v>
      </c>
      <c r="B34" s="14">
        <v>130</v>
      </c>
      <c r="C34" s="15" t="s">
        <v>76</v>
      </c>
      <c r="D34" s="16"/>
      <c r="E34" s="16"/>
      <c r="F34" s="16"/>
      <c r="G34" s="16"/>
      <c r="H34" s="17">
        <v>42473</v>
      </c>
      <c r="I34" s="17"/>
      <c r="J34" s="22" t="s">
        <v>5</v>
      </c>
      <c r="K34" s="22"/>
      <c r="L34" s="28" t="s">
        <v>98</v>
      </c>
      <c r="M34" s="24">
        <v>5.2344907407407409E-3</v>
      </c>
      <c r="N34" s="18"/>
      <c r="O34" s="26">
        <f t="shared" si="0"/>
        <v>1.4737268518518519E-3</v>
      </c>
      <c r="P34" s="19"/>
      <c r="Q34" s="20"/>
      <c r="R34" s="30" t="s">
        <v>90</v>
      </c>
      <c r="S34" s="21"/>
    </row>
    <row r="35" spans="1:19" ht="14.4" customHeight="1" thickBot="1" x14ac:dyDescent="0.3">
      <c r="A35" s="13">
        <v>32</v>
      </c>
      <c r="B35" s="14">
        <v>79</v>
      </c>
      <c r="C35" s="15" t="s">
        <v>82</v>
      </c>
      <c r="D35" s="16"/>
      <c r="E35" s="16"/>
      <c r="F35" s="16"/>
      <c r="G35" s="16"/>
      <c r="H35" s="17">
        <v>41965</v>
      </c>
      <c r="I35" s="17"/>
      <c r="J35" s="22" t="s">
        <v>85</v>
      </c>
      <c r="K35" s="22"/>
      <c r="L35" s="28" t="s">
        <v>96</v>
      </c>
      <c r="M35" s="24">
        <v>5.2693287037037032E-3</v>
      </c>
      <c r="N35" s="18"/>
      <c r="O35" s="26">
        <f t="shared" si="0"/>
        <v>1.5085648148148141E-3</v>
      </c>
      <c r="P35" s="19"/>
      <c r="Q35" s="20"/>
      <c r="R35" s="30" t="s">
        <v>88</v>
      </c>
      <c r="S35" s="21"/>
    </row>
    <row r="36" spans="1:19" ht="14.4" customHeight="1" thickBot="1" x14ac:dyDescent="0.3">
      <c r="A36" s="13">
        <v>33</v>
      </c>
      <c r="B36" s="14">
        <v>39</v>
      </c>
      <c r="C36" s="15" t="s">
        <v>70</v>
      </c>
      <c r="D36" s="16"/>
      <c r="E36" s="16"/>
      <c r="F36" s="16"/>
      <c r="G36" s="16"/>
      <c r="H36" s="17">
        <v>42189</v>
      </c>
      <c r="I36" s="17"/>
      <c r="J36" s="22" t="s">
        <v>7</v>
      </c>
      <c r="K36" s="22"/>
      <c r="L36" s="28" t="s">
        <v>54</v>
      </c>
      <c r="M36" s="24">
        <v>5.2855324074074072E-3</v>
      </c>
      <c r="N36" s="18"/>
      <c r="O36" s="26">
        <f t="shared" si="0"/>
        <v>1.5247685185185182E-3</v>
      </c>
      <c r="P36" s="19"/>
      <c r="Q36" s="20"/>
      <c r="R36" s="30" t="s">
        <v>55</v>
      </c>
      <c r="S36" s="21"/>
    </row>
    <row r="37" spans="1:19" ht="14.4" customHeight="1" thickBot="1" x14ac:dyDescent="0.3">
      <c r="A37" s="13">
        <v>34</v>
      </c>
      <c r="B37" s="14">
        <v>81</v>
      </c>
      <c r="C37" s="15" t="s">
        <v>56</v>
      </c>
      <c r="D37" s="16"/>
      <c r="E37" s="16"/>
      <c r="F37" s="16"/>
      <c r="G37" s="16"/>
      <c r="H37" s="17">
        <v>41967</v>
      </c>
      <c r="I37" s="17"/>
      <c r="J37" s="22" t="s">
        <v>85</v>
      </c>
      <c r="K37" s="22"/>
      <c r="L37" s="28" t="s">
        <v>96</v>
      </c>
      <c r="M37" s="24">
        <v>5.3562499999999999E-3</v>
      </c>
      <c r="N37" s="18"/>
      <c r="O37" s="26">
        <f t="shared" si="0"/>
        <v>1.5954861111111109E-3</v>
      </c>
      <c r="P37" s="19"/>
      <c r="Q37" s="20"/>
      <c r="R37" s="30" t="s">
        <v>88</v>
      </c>
      <c r="S37" s="21"/>
    </row>
    <row r="38" spans="1:19" ht="14.4" customHeight="1" thickBot="1" x14ac:dyDescent="0.3">
      <c r="A38" s="13">
        <v>35</v>
      </c>
      <c r="B38" s="14">
        <v>74</v>
      </c>
      <c r="C38" s="15" t="s">
        <v>62</v>
      </c>
      <c r="D38" s="16"/>
      <c r="E38" s="16"/>
      <c r="F38" s="16"/>
      <c r="G38" s="16"/>
      <c r="H38" s="17">
        <v>41960</v>
      </c>
      <c r="I38" s="17"/>
      <c r="J38" s="22" t="s">
        <v>85</v>
      </c>
      <c r="K38" s="22"/>
      <c r="L38" s="28" t="s">
        <v>96</v>
      </c>
      <c r="M38" s="24">
        <v>5.7635416666666668E-3</v>
      </c>
      <c r="N38" s="18"/>
      <c r="O38" s="26">
        <f t="shared" si="0"/>
        <v>2.0027777777777778E-3</v>
      </c>
      <c r="P38" s="19"/>
      <c r="Q38" s="20"/>
      <c r="R38" s="30" t="s">
        <v>88</v>
      </c>
      <c r="S38" s="21"/>
    </row>
    <row r="39" spans="1:19" ht="14.4" customHeight="1" thickBot="1" x14ac:dyDescent="0.3">
      <c r="A39" s="13">
        <v>36</v>
      </c>
      <c r="B39" s="14">
        <v>73</v>
      </c>
      <c r="C39" s="15" t="s">
        <v>58</v>
      </c>
      <c r="D39" s="16"/>
      <c r="E39" s="16"/>
      <c r="F39" s="16"/>
      <c r="G39" s="16"/>
      <c r="H39" s="17">
        <v>41959</v>
      </c>
      <c r="I39" s="17"/>
      <c r="J39" s="22" t="s">
        <v>85</v>
      </c>
      <c r="K39" s="22"/>
      <c r="L39" s="28" t="s">
        <v>96</v>
      </c>
      <c r="M39" s="24">
        <v>6.2152777777777779E-3</v>
      </c>
      <c r="N39" s="18"/>
      <c r="O39" s="26">
        <f t="shared" si="0"/>
        <v>2.4545138888888889E-3</v>
      </c>
      <c r="P39" s="19"/>
      <c r="Q39" s="20"/>
      <c r="R39" s="30" t="s">
        <v>88</v>
      </c>
      <c r="S39" s="21"/>
    </row>
    <row r="40" spans="1:19" ht="14.4" customHeight="1" thickBot="1" x14ac:dyDescent="0.3">
      <c r="A40" s="13"/>
      <c r="B40" s="14">
        <v>67</v>
      </c>
      <c r="C40" s="15" t="s">
        <v>71</v>
      </c>
      <c r="D40" s="16"/>
      <c r="E40" s="16"/>
      <c r="F40" s="16"/>
      <c r="G40" s="16"/>
      <c r="H40" s="17">
        <v>42288</v>
      </c>
      <c r="I40" s="17"/>
      <c r="J40" s="22" t="s">
        <v>4</v>
      </c>
      <c r="K40" s="22"/>
      <c r="L40" s="28" t="s">
        <v>97</v>
      </c>
      <c r="M40" s="24" t="s">
        <v>333</v>
      </c>
      <c r="N40" s="18"/>
      <c r="O40" s="26"/>
      <c r="P40" s="19"/>
      <c r="Q40" s="20"/>
      <c r="R40" s="30" t="s">
        <v>89</v>
      </c>
      <c r="S40" s="21"/>
    </row>
    <row r="41" spans="1:19" ht="14.4" customHeight="1" thickBot="1" x14ac:dyDescent="0.3">
      <c r="A41" s="13"/>
      <c r="B41" s="14">
        <v>77</v>
      </c>
      <c r="C41" s="15" t="s">
        <v>73</v>
      </c>
      <c r="D41" s="16"/>
      <c r="E41" s="16"/>
      <c r="F41" s="16"/>
      <c r="G41" s="16"/>
      <c r="H41" s="17">
        <v>41963</v>
      </c>
      <c r="I41" s="17"/>
      <c r="J41" s="22" t="s">
        <v>85</v>
      </c>
      <c r="K41" s="22"/>
      <c r="L41" s="28" t="s">
        <v>96</v>
      </c>
      <c r="M41" s="24" t="s">
        <v>333</v>
      </c>
      <c r="N41" s="18"/>
      <c r="O41" s="26"/>
      <c r="P41" s="19"/>
      <c r="Q41" s="20"/>
      <c r="R41" s="30" t="s">
        <v>88</v>
      </c>
      <c r="S41" s="21"/>
    </row>
    <row r="42" spans="1:19" ht="14.4" customHeight="1" thickBot="1" x14ac:dyDescent="0.3">
      <c r="A42" s="13"/>
      <c r="B42" s="14">
        <v>76</v>
      </c>
      <c r="C42" s="15" t="s">
        <v>66</v>
      </c>
      <c r="D42" s="16"/>
      <c r="E42" s="16"/>
      <c r="F42" s="16"/>
      <c r="G42" s="16"/>
      <c r="H42" s="17">
        <v>41962</v>
      </c>
      <c r="I42" s="17"/>
      <c r="J42" s="22" t="s">
        <v>85</v>
      </c>
      <c r="K42" s="22"/>
      <c r="L42" s="28" t="s">
        <v>96</v>
      </c>
      <c r="M42" s="24" t="s">
        <v>333</v>
      </c>
      <c r="N42" s="18"/>
      <c r="O42" s="26"/>
      <c r="P42" s="19"/>
      <c r="Q42" s="20"/>
      <c r="R42" s="30" t="s">
        <v>88</v>
      </c>
      <c r="S42" s="21"/>
    </row>
    <row r="43" spans="1:19" ht="14.4" customHeight="1" thickBot="1" x14ac:dyDescent="0.3">
      <c r="A43" s="13"/>
      <c r="B43" s="14">
        <v>153</v>
      </c>
      <c r="C43" s="15" t="s">
        <v>61</v>
      </c>
      <c r="D43" s="16"/>
      <c r="E43" s="16"/>
      <c r="F43" s="16"/>
      <c r="G43" s="16"/>
      <c r="H43" s="17">
        <v>41523</v>
      </c>
      <c r="I43" s="17"/>
      <c r="J43" s="22" t="s">
        <v>86</v>
      </c>
      <c r="K43" s="22"/>
      <c r="L43" s="28" t="s">
        <v>99</v>
      </c>
      <c r="M43" s="24" t="s">
        <v>333</v>
      </c>
      <c r="N43" s="18"/>
      <c r="O43" s="26"/>
      <c r="P43" s="19"/>
      <c r="Q43" s="20"/>
      <c r="R43" s="30" t="s">
        <v>91</v>
      </c>
      <c r="S43" s="21"/>
    </row>
    <row r="44" spans="1:19" ht="14.4" customHeight="1" thickBot="1" x14ac:dyDescent="0.3">
      <c r="A44" s="13"/>
      <c r="B44" s="14">
        <v>82</v>
      </c>
      <c r="C44" s="15" t="s">
        <v>72</v>
      </c>
      <c r="D44" s="16"/>
      <c r="E44" s="16"/>
      <c r="F44" s="16"/>
      <c r="G44" s="16"/>
      <c r="H44" s="17">
        <v>41968</v>
      </c>
      <c r="I44" s="17"/>
      <c r="J44" s="22" t="s">
        <v>85</v>
      </c>
      <c r="K44" s="22"/>
      <c r="L44" s="28" t="s">
        <v>96</v>
      </c>
      <c r="M44" s="24" t="s">
        <v>333</v>
      </c>
      <c r="N44" s="18"/>
      <c r="O44" s="26"/>
      <c r="P44" s="19"/>
      <c r="Q44" s="20"/>
      <c r="R44" s="30" t="s">
        <v>88</v>
      </c>
      <c r="S44" s="21"/>
    </row>
    <row r="45" spans="1:19" ht="14.4" customHeight="1" thickBot="1" x14ac:dyDescent="0.3">
      <c r="A45" s="13"/>
      <c r="B45" s="14">
        <v>83</v>
      </c>
      <c r="C45" s="15" t="s">
        <v>65</v>
      </c>
      <c r="D45" s="16"/>
      <c r="E45" s="16"/>
      <c r="F45" s="16"/>
      <c r="G45" s="16"/>
      <c r="H45" s="17">
        <v>41969</v>
      </c>
      <c r="I45" s="17"/>
      <c r="J45" s="22" t="s">
        <v>85</v>
      </c>
      <c r="K45" s="22"/>
      <c r="L45" s="28" t="s">
        <v>96</v>
      </c>
      <c r="M45" s="24" t="s">
        <v>333</v>
      </c>
      <c r="N45" s="18"/>
      <c r="O45" s="26"/>
      <c r="P45" s="19"/>
      <c r="Q45" s="20"/>
      <c r="R45" s="30" t="s">
        <v>88</v>
      </c>
      <c r="S45" s="2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="120" zoomScaleNormal="120" workbookViewId="0">
      <selection activeCell="A3" sqref="A3"/>
    </sheetView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1" width="6.109375" style="23" customWidth="1"/>
    <col min="12" max="12" width="14.33203125" style="12" customWidth="1"/>
    <col min="13" max="13" width="6.77734375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32.4" customHeight="1" x14ac:dyDescent="0.3">
      <c r="B1" s="2" t="s">
        <v>46</v>
      </c>
      <c r="C1" s="3"/>
      <c r="H1" s="4"/>
      <c r="J1" s="2"/>
      <c r="K1" s="2"/>
      <c r="L1" s="5"/>
    </row>
    <row r="2" spans="1:19" s="1" customFormat="1" thickBot="1" x14ac:dyDescent="0.3">
      <c r="H2" s="4"/>
      <c r="J2" s="4"/>
      <c r="K2" s="4"/>
      <c r="L2" s="5"/>
      <c r="M2" s="25">
        <f>M4</f>
        <v>3.3334490740740742E-3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42</v>
      </c>
      <c r="N3" s="9"/>
      <c r="O3" s="9" t="s">
        <v>43</v>
      </c>
      <c r="P3" s="9" t="s">
        <v>44</v>
      </c>
      <c r="Q3" s="9" t="s">
        <v>103</v>
      </c>
      <c r="R3" s="8" t="s">
        <v>38</v>
      </c>
      <c r="S3" s="10"/>
    </row>
    <row r="4" spans="1:19" ht="14.4" customHeight="1" thickBot="1" x14ac:dyDescent="0.3">
      <c r="A4" s="13">
        <v>1</v>
      </c>
      <c r="B4" s="14">
        <v>44</v>
      </c>
      <c r="C4" s="15" t="s">
        <v>128</v>
      </c>
      <c r="D4" s="16"/>
      <c r="E4" s="16"/>
      <c r="F4" s="16"/>
      <c r="G4" s="16"/>
      <c r="H4" s="17">
        <v>40610</v>
      </c>
      <c r="I4" s="17"/>
      <c r="J4" s="22" t="s">
        <v>7</v>
      </c>
      <c r="K4" s="22"/>
      <c r="L4" s="28" t="s">
        <v>54</v>
      </c>
      <c r="M4" s="24">
        <v>3.3334490740740742E-3</v>
      </c>
      <c r="N4" s="18"/>
      <c r="O4" s="26">
        <f t="shared" ref="O4:O12" si="0">M4-$M$2</f>
        <v>0</v>
      </c>
      <c r="P4" s="19"/>
      <c r="Q4" s="20">
        <v>20</v>
      </c>
      <c r="R4" s="30" t="s">
        <v>55</v>
      </c>
      <c r="S4" s="21"/>
    </row>
    <row r="5" spans="1:19" ht="14.4" customHeight="1" thickBot="1" x14ac:dyDescent="0.3">
      <c r="A5" s="13">
        <v>2</v>
      </c>
      <c r="B5" s="14">
        <v>164</v>
      </c>
      <c r="C5" s="15" t="s">
        <v>17</v>
      </c>
      <c r="D5" s="16"/>
      <c r="E5" s="16"/>
      <c r="F5" s="16"/>
      <c r="G5" s="16"/>
      <c r="H5" s="17">
        <v>40689</v>
      </c>
      <c r="I5" s="17"/>
      <c r="J5" s="22" t="s">
        <v>2</v>
      </c>
      <c r="K5" s="22"/>
      <c r="L5" s="28" t="s">
        <v>137</v>
      </c>
      <c r="M5" s="24">
        <v>3.716319444444444E-3</v>
      </c>
      <c r="N5" s="18"/>
      <c r="O5" s="26">
        <f t="shared" si="0"/>
        <v>3.8287037037036979E-4</v>
      </c>
      <c r="P5" s="19"/>
      <c r="Q5" s="20">
        <v>18</v>
      </c>
      <c r="R5" s="30" t="s">
        <v>138</v>
      </c>
      <c r="S5" s="21"/>
    </row>
    <row r="6" spans="1:19" ht="14.4" customHeight="1" thickBot="1" x14ac:dyDescent="0.3">
      <c r="A6" s="13">
        <v>3</v>
      </c>
      <c r="B6" s="14">
        <v>63</v>
      </c>
      <c r="C6" s="15" t="s">
        <v>16</v>
      </c>
      <c r="D6" s="16"/>
      <c r="E6" s="16"/>
      <c r="F6" s="16"/>
      <c r="G6" s="16"/>
      <c r="H6" s="17">
        <v>40608</v>
      </c>
      <c r="I6" s="17"/>
      <c r="J6" s="22" t="s">
        <v>4</v>
      </c>
      <c r="K6" s="22"/>
      <c r="L6" s="28" t="s">
        <v>97</v>
      </c>
      <c r="M6" s="24">
        <v>3.7759259259259261E-3</v>
      </c>
      <c r="N6" s="18"/>
      <c r="O6" s="26">
        <f t="shared" si="0"/>
        <v>4.4247685185185189E-4</v>
      </c>
      <c r="P6" s="19"/>
      <c r="Q6" s="20">
        <v>17</v>
      </c>
      <c r="R6" s="30" t="s">
        <v>89</v>
      </c>
      <c r="S6" s="21"/>
    </row>
    <row r="7" spans="1:19" ht="14.4" customHeight="1" thickBot="1" x14ac:dyDescent="0.3">
      <c r="A7" s="13">
        <v>4</v>
      </c>
      <c r="B7" s="14">
        <v>156</v>
      </c>
      <c r="C7" s="15" t="s">
        <v>130</v>
      </c>
      <c r="D7" s="16"/>
      <c r="E7" s="16"/>
      <c r="F7" s="16"/>
      <c r="G7" s="16"/>
      <c r="H7" s="17">
        <v>40803</v>
      </c>
      <c r="I7" s="17"/>
      <c r="J7" s="22" t="s">
        <v>86</v>
      </c>
      <c r="K7" s="22"/>
      <c r="L7" s="28" t="s">
        <v>99</v>
      </c>
      <c r="M7" s="24">
        <v>3.7858796296296299E-3</v>
      </c>
      <c r="N7" s="18"/>
      <c r="O7" s="26">
        <f t="shared" si="0"/>
        <v>4.5243055555555575E-4</v>
      </c>
      <c r="P7" s="19"/>
      <c r="Q7" s="20">
        <v>16</v>
      </c>
      <c r="R7" s="30" t="s">
        <v>91</v>
      </c>
      <c r="S7" s="21"/>
    </row>
    <row r="8" spans="1:19" ht="14.4" customHeight="1" thickBot="1" x14ac:dyDescent="0.3">
      <c r="A8" s="13">
        <v>5</v>
      </c>
      <c r="B8" s="14">
        <v>120</v>
      </c>
      <c r="C8" s="15" t="s">
        <v>224</v>
      </c>
      <c r="D8" s="16"/>
      <c r="E8" s="16"/>
      <c r="F8" s="16"/>
      <c r="G8" s="16"/>
      <c r="H8" s="17">
        <v>41055</v>
      </c>
      <c r="I8" s="17"/>
      <c r="J8" s="22" t="s">
        <v>9</v>
      </c>
      <c r="K8" s="22"/>
      <c r="L8" s="28" t="s">
        <v>100</v>
      </c>
      <c r="M8" s="24">
        <v>3.8886574074074075E-3</v>
      </c>
      <c r="N8" s="18"/>
      <c r="O8" s="26">
        <f t="shared" si="0"/>
        <v>5.5520833333333333E-4</v>
      </c>
      <c r="P8" s="19"/>
      <c r="Q8" s="20">
        <v>15</v>
      </c>
      <c r="R8" s="30" t="s">
        <v>93</v>
      </c>
      <c r="S8" s="21"/>
    </row>
    <row r="9" spans="1:19" ht="14.4" customHeight="1" thickBot="1" x14ac:dyDescent="0.3">
      <c r="A9" s="13">
        <v>6</v>
      </c>
      <c r="B9" s="14">
        <v>141</v>
      </c>
      <c r="C9" s="15" t="s">
        <v>131</v>
      </c>
      <c r="D9" s="16"/>
      <c r="E9" s="16"/>
      <c r="F9" s="16"/>
      <c r="G9" s="16"/>
      <c r="H9" s="17">
        <v>41065</v>
      </c>
      <c r="I9" s="17"/>
      <c r="J9" s="22" t="s">
        <v>5</v>
      </c>
      <c r="K9" s="22"/>
      <c r="L9" s="28" t="s">
        <v>98</v>
      </c>
      <c r="M9" s="24">
        <v>3.9586805555555556E-3</v>
      </c>
      <c r="N9" s="18"/>
      <c r="O9" s="26">
        <f t="shared" si="0"/>
        <v>6.2523148148148138E-4</v>
      </c>
      <c r="P9" s="19"/>
      <c r="Q9" s="20">
        <v>14</v>
      </c>
      <c r="R9" s="30" t="s">
        <v>90</v>
      </c>
      <c r="S9" s="21"/>
    </row>
    <row r="10" spans="1:19" ht="14.4" customHeight="1" thickBot="1" x14ac:dyDescent="0.3">
      <c r="A10" s="13">
        <v>7</v>
      </c>
      <c r="B10" s="14">
        <v>142</v>
      </c>
      <c r="C10" s="15" t="s">
        <v>18</v>
      </c>
      <c r="D10" s="16"/>
      <c r="E10" s="16"/>
      <c r="F10" s="16"/>
      <c r="G10" s="16"/>
      <c r="H10" s="17">
        <v>40693</v>
      </c>
      <c r="I10" s="17"/>
      <c r="J10" s="22" t="s">
        <v>5</v>
      </c>
      <c r="K10" s="22"/>
      <c r="L10" s="28" t="s">
        <v>98</v>
      </c>
      <c r="M10" s="24">
        <v>3.9914351851851855E-3</v>
      </c>
      <c r="N10" s="18"/>
      <c r="O10" s="26">
        <f t="shared" si="0"/>
        <v>6.5798611111111136E-4</v>
      </c>
      <c r="P10" s="19"/>
      <c r="Q10" s="20">
        <v>13</v>
      </c>
      <c r="R10" s="30" t="s">
        <v>90</v>
      </c>
      <c r="S10" s="21"/>
    </row>
    <row r="11" spans="1:19" ht="14.4" customHeight="1" thickBot="1" x14ac:dyDescent="0.3">
      <c r="A11" s="13">
        <v>8</v>
      </c>
      <c r="B11" s="14">
        <v>155</v>
      </c>
      <c r="C11" s="15" t="s">
        <v>126</v>
      </c>
      <c r="D11" s="16"/>
      <c r="E11" s="16"/>
      <c r="F11" s="16"/>
      <c r="G11" s="16"/>
      <c r="H11" s="17">
        <v>40544</v>
      </c>
      <c r="I11" s="17"/>
      <c r="J11" s="22" t="s">
        <v>86</v>
      </c>
      <c r="K11" s="22"/>
      <c r="L11" s="28" t="s">
        <v>99</v>
      </c>
      <c r="M11" s="24">
        <v>4.1728009259259253E-3</v>
      </c>
      <c r="N11" s="18"/>
      <c r="O11" s="26">
        <f t="shared" si="0"/>
        <v>8.3935185185185111E-4</v>
      </c>
      <c r="P11" s="19"/>
      <c r="Q11" s="20">
        <v>12</v>
      </c>
      <c r="R11" s="30" t="s">
        <v>91</v>
      </c>
      <c r="S11" s="21"/>
    </row>
    <row r="12" spans="1:19" ht="14.4" customHeight="1" thickBot="1" x14ac:dyDescent="0.3">
      <c r="A12" s="13">
        <v>9</v>
      </c>
      <c r="B12" s="14">
        <v>93</v>
      </c>
      <c r="C12" s="15" t="s">
        <v>132</v>
      </c>
      <c r="D12" s="16"/>
      <c r="E12" s="16"/>
      <c r="F12" s="16"/>
      <c r="G12" s="16"/>
      <c r="H12" s="17">
        <v>40795</v>
      </c>
      <c r="I12" s="17"/>
      <c r="J12" s="22" t="s">
        <v>87</v>
      </c>
      <c r="K12" s="22"/>
      <c r="L12" s="28" t="s">
        <v>102</v>
      </c>
      <c r="M12" s="24">
        <v>4.9518518518518514E-3</v>
      </c>
      <c r="N12" s="18"/>
      <c r="O12" s="26">
        <f t="shared" si="0"/>
        <v>1.6184027777777772E-3</v>
      </c>
      <c r="P12" s="19"/>
      <c r="Q12" s="20">
        <v>11</v>
      </c>
      <c r="R12" s="30" t="s">
        <v>92</v>
      </c>
      <c r="S12" s="21"/>
    </row>
    <row r="13" spans="1:19" ht="14.4" customHeight="1" thickBot="1" x14ac:dyDescent="0.3">
      <c r="A13" s="13"/>
      <c r="B13" s="14">
        <v>64</v>
      </c>
      <c r="C13" s="15" t="s">
        <v>127</v>
      </c>
      <c r="D13" s="16"/>
      <c r="E13" s="16"/>
      <c r="F13" s="16"/>
      <c r="G13" s="16"/>
      <c r="H13" s="17">
        <v>40679</v>
      </c>
      <c r="I13" s="17"/>
      <c r="J13" s="22" t="s">
        <v>4</v>
      </c>
      <c r="K13" s="22"/>
      <c r="L13" s="28" t="s">
        <v>97</v>
      </c>
      <c r="M13" s="24" t="s">
        <v>333</v>
      </c>
      <c r="N13" s="18"/>
      <c r="O13" s="26"/>
      <c r="P13" s="19"/>
      <c r="Q13" s="20"/>
      <c r="R13" s="30" t="s">
        <v>89</v>
      </c>
      <c r="S13" s="21"/>
    </row>
    <row r="14" spans="1:19" ht="14.4" customHeight="1" thickBot="1" x14ac:dyDescent="0.3">
      <c r="A14" s="13"/>
      <c r="B14" s="14">
        <v>92</v>
      </c>
      <c r="C14" s="15" t="s">
        <v>129</v>
      </c>
      <c r="D14" s="16"/>
      <c r="E14" s="16"/>
      <c r="F14" s="16"/>
      <c r="G14" s="16"/>
      <c r="H14" s="17">
        <v>41256</v>
      </c>
      <c r="I14" s="17"/>
      <c r="J14" s="22" t="s">
        <v>87</v>
      </c>
      <c r="K14" s="22"/>
      <c r="L14" s="28" t="s">
        <v>102</v>
      </c>
      <c r="M14" s="24" t="s">
        <v>333</v>
      </c>
      <c r="N14" s="18"/>
      <c r="O14" s="26"/>
      <c r="P14" s="19"/>
      <c r="Q14" s="20"/>
      <c r="R14" s="30" t="s">
        <v>92</v>
      </c>
      <c r="S14" s="2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120" zoomScaleNormal="120" workbookViewId="0">
      <selection activeCell="A3" sqref="A3"/>
    </sheetView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1" width="6.109375" style="23" customWidth="1"/>
    <col min="12" max="12" width="14.33203125" style="12" customWidth="1"/>
    <col min="13" max="13" width="6.77734375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27.6" customHeight="1" x14ac:dyDescent="0.3">
      <c r="B1" s="2" t="s">
        <v>47</v>
      </c>
      <c r="C1" s="3"/>
      <c r="H1" s="4"/>
      <c r="J1" s="2"/>
      <c r="K1" s="2"/>
      <c r="L1" s="5"/>
    </row>
    <row r="2" spans="1:19" s="1" customFormat="1" thickBot="1" x14ac:dyDescent="0.3">
      <c r="H2" s="4"/>
      <c r="J2" s="4"/>
      <c r="K2" s="4"/>
      <c r="L2" s="5"/>
      <c r="M2" s="25">
        <f>M4</f>
        <v>3.4932870370370369E-3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42</v>
      </c>
      <c r="N3" s="9"/>
      <c r="O3" s="9" t="s">
        <v>43</v>
      </c>
      <c r="P3" s="9" t="s">
        <v>44</v>
      </c>
      <c r="Q3" s="9" t="s">
        <v>103</v>
      </c>
      <c r="R3" s="8" t="s">
        <v>38</v>
      </c>
      <c r="S3" s="10"/>
    </row>
    <row r="4" spans="1:19" ht="14.4" customHeight="1" thickBot="1" x14ac:dyDescent="0.3">
      <c r="A4" s="13">
        <v>1</v>
      </c>
      <c r="B4" s="14">
        <v>103</v>
      </c>
      <c r="C4" s="15" t="s">
        <v>167</v>
      </c>
      <c r="D4" s="16"/>
      <c r="E4" s="16"/>
      <c r="F4" s="16"/>
      <c r="G4" s="16"/>
      <c r="H4" s="17" t="s">
        <v>196</v>
      </c>
      <c r="I4" s="17"/>
      <c r="J4" s="22" t="s">
        <v>87</v>
      </c>
      <c r="K4" s="22"/>
      <c r="L4" s="28" t="s">
        <v>102</v>
      </c>
      <c r="M4" s="24">
        <v>3.4932870370370369E-3</v>
      </c>
      <c r="N4" s="18"/>
      <c r="O4" s="26">
        <f t="shared" ref="O4:O23" si="0">M4-$M$2</f>
        <v>0</v>
      </c>
      <c r="P4" s="19"/>
      <c r="Q4" s="20">
        <v>15</v>
      </c>
      <c r="R4" s="30" t="s">
        <v>221</v>
      </c>
      <c r="S4" s="21"/>
    </row>
    <row r="5" spans="1:19" ht="14.4" customHeight="1" thickBot="1" x14ac:dyDescent="0.3">
      <c r="A5" s="13">
        <v>2</v>
      </c>
      <c r="B5" s="14">
        <v>105</v>
      </c>
      <c r="C5" s="15" t="s">
        <v>162</v>
      </c>
      <c r="D5" s="16"/>
      <c r="E5" s="16"/>
      <c r="F5" s="16"/>
      <c r="G5" s="16"/>
      <c r="H5" s="17" t="s">
        <v>191</v>
      </c>
      <c r="I5" s="17"/>
      <c r="J5" s="22" t="s">
        <v>87</v>
      </c>
      <c r="K5" s="22"/>
      <c r="L5" s="28" t="s">
        <v>102</v>
      </c>
      <c r="M5" s="24">
        <v>3.6534722222222225E-3</v>
      </c>
      <c r="N5" s="18"/>
      <c r="O5" s="26">
        <f t="shared" si="0"/>
        <v>1.6018518518518552E-4</v>
      </c>
      <c r="P5" s="19"/>
      <c r="Q5" s="20">
        <v>13</v>
      </c>
      <c r="R5" s="30" t="s">
        <v>92</v>
      </c>
      <c r="S5" s="21"/>
    </row>
    <row r="6" spans="1:19" ht="14.4" customHeight="1" thickBot="1" x14ac:dyDescent="0.3">
      <c r="A6" s="13">
        <v>3</v>
      </c>
      <c r="B6" s="14">
        <v>112</v>
      </c>
      <c r="C6" s="15" t="s">
        <v>171</v>
      </c>
      <c r="D6" s="16"/>
      <c r="E6" s="16"/>
      <c r="F6" s="16"/>
      <c r="G6" s="16"/>
      <c r="H6" s="17" t="s">
        <v>200</v>
      </c>
      <c r="I6" s="17"/>
      <c r="J6" s="22" t="s">
        <v>8</v>
      </c>
      <c r="K6" s="22"/>
      <c r="L6" s="28" t="s">
        <v>219</v>
      </c>
      <c r="M6" s="24">
        <v>3.6924768518518517E-3</v>
      </c>
      <c r="N6" s="18"/>
      <c r="O6" s="26">
        <f t="shared" si="0"/>
        <v>1.991898148148148E-4</v>
      </c>
      <c r="P6" s="19"/>
      <c r="Q6" s="20">
        <v>12</v>
      </c>
      <c r="R6" s="30" t="s">
        <v>222</v>
      </c>
      <c r="S6" s="21"/>
    </row>
    <row r="7" spans="1:19" ht="14.4" customHeight="1" thickBot="1" x14ac:dyDescent="0.3">
      <c r="A7" s="13">
        <v>4</v>
      </c>
      <c r="B7" s="14">
        <v>38</v>
      </c>
      <c r="C7" s="15" t="s">
        <v>172</v>
      </c>
      <c r="D7" s="16"/>
      <c r="E7" s="16"/>
      <c r="F7" s="16"/>
      <c r="G7" s="16"/>
      <c r="H7" s="17" t="s">
        <v>201</v>
      </c>
      <c r="I7" s="17"/>
      <c r="J7" s="22" t="s">
        <v>7</v>
      </c>
      <c r="K7" s="22"/>
      <c r="L7" s="28" t="s">
        <v>54</v>
      </c>
      <c r="M7" s="24">
        <v>3.7244212962962964E-3</v>
      </c>
      <c r="N7" s="18"/>
      <c r="O7" s="26">
        <f t="shared" si="0"/>
        <v>2.3113425925925949E-4</v>
      </c>
      <c r="P7" s="19"/>
      <c r="Q7" s="20">
        <v>11</v>
      </c>
      <c r="R7" s="30" t="s">
        <v>55</v>
      </c>
      <c r="S7" s="21"/>
    </row>
    <row r="8" spans="1:19" ht="14.4" customHeight="1" thickBot="1" x14ac:dyDescent="0.3">
      <c r="A8" s="13">
        <v>5</v>
      </c>
      <c r="B8" s="14">
        <v>104</v>
      </c>
      <c r="C8" s="15" t="s">
        <v>169</v>
      </c>
      <c r="D8" s="16"/>
      <c r="E8" s="16"/>
      <c r="F8" s="16"/>
      <c r="G8" s="16"/>
      <c r="H8" s="17" t="s">
        <v>198</v>
      </c>
      <c r="I8" s="17"/>
      <c r="J8" s="22" t="s">
        <v>87</v>
      </c>
      <c r="K8" s="22"/>
      <c r="L8" s="28" t="s">
        <v>102</v>
      </c>
      <c r="M8" s="24">
        <v>3.7421296296296295E-3</v>
      </c>
      <c r="N8" s="18"/>
      <c r="O8" s="26">
        <f t="shared" si="0"/>
        <v>2.488425925925926E-4</v>
      </c>
      <c r="P8" s="19"/>
      <c r="Q8" s="20">
        <v>10</v>
      </c>
      <c r="R8" s="30" t="s">
        <v>92</v>
      </c>
      <c r="S8" s="21"/>
    </row>
    <row r="9" spans="1:19" ht="14.4" customHeight="1" thickBot="1" x14ac:dyDescent="0.3">
      <c r="A9" s="13">
        <v>6</v>
      </c>
      <c r="B9" s="14">
        <v>102</v>
      </c>
      <c r="C9" s="15" t="s">
        <v>177</v>
      </c>
      <c r="D9" s="16"/>
      <c r="E9" s="16"/>
      <c r="F9" s="16"/>
      <c r="G9" s="16"/>
      <c r="H9" s="17" t="s">
        <v>206</v>
      </c>
      <c r="I9" s="17"/>
      <c r="J9" s="22" t="s">
        <v>87</v>
      </c>
      <c r="K9" s="22"/>
      <c r="L9" s="28" t="s">
        <v>220</v>
      </c>
      <c r="M9" s="24">
        <v>3.8655092592592595E-3</v>
      </c>
      <c r="N9" s="18"/>
      <c r="O9" s="26">
        <f t="shared" si="0"/>
        <v>3.7222222222222257E-4</v>
      </c>
      <c r="P9" s="19"/>
      <c r="Q9" s="20">
        <v>9</v>
      </c>
      <c r="R9" s="30" t="s">
        <v>221</v>
      </c>
      <c r="S9" s="21"/>
    </row>
    <row r="10" spans="1:19" ht="14.4" customHeight="1" thickBot="1" x14ac:dyDescent="0.3">
      <c r="A10" s="13">
        <v>7</v>
      </c>
      <c r="B10" s="14">
        <v>111</v>
      </c>
      <c r="C10" s="15" t="s">
        <v>170</v>
      </c>
      <c r="D10" s="16"/>
      <c r="E10" s="16"/>
      <c r="F10" s="16"/>
      <c r="G10" s="16"/>
      <c r="H10" s="17" t="s">
        <v>199</v>
      </c>
      <c r="I10" s="17"/>
      <c r="J10" s="22" t="s">
        <v>8</v>
      </c>
      <c r="K10" s="22"/>
      <c r="L10" s="28" t="s">
        <v>219</v>
      </c>
      <c r="M10" s="24">
        <v>3.9428240740740734E-3</v>
      </c>
      <c r="N10" s="18"/>
      <c r="O10" s="26">
        <f t="shared" si="0"/>
        <v>4.4953703703703649E-4</v>
      </c>
      <c r="P10" s="19"/>
      <c r="Q10" s="20">
        <v>8</v>
      </c>
      <c r="R10" s="30" t="s">
        <v>222</v>
      </c>
      <c r="S10" s="21"/>
    </row>
    <row r="11" spans="1:19" ht="14.4" customHeight="1" thickBot="1" x14ac:dyDescent="0.3">
      <c r="A11" s="13">
        <v>8</v>
      </c>
      <c r="B11" s="14">
        <v>96</v>
      </c>
      <c r="C11" s="15" t="s">
        <v>182</v>
      </c>
      <c r="D11" s="16"/>
      <c r="E11" s="16"/>
      <c r="F11" s="16"/>
      <c r="G11" s="16"/>
      <c r="H11" s="17" t="s">
        <v>211</v>
      </c>
      <c r="I11" s="17"/>
      <c r="J11" s="22" t="s">
        <v>87</v>
      </c>
      <c r="K11" s="22"/>
      <c r="L11" s="28" t="s">
        <v>102</v>
      </c>
      <c r="M11" s="24">
        <v>4.4600694444444445E-3</v>
      </c>
      <c r="N11" s="18"/>
      <c r="O11" s="26">
        <f t="shared" si="0"/>
        <v>9.6678240740740752E-4</v>
      </c>
      <c r="P11" s="19"/>
      <c r="Q11" s="20">
        <v>7</v>
      </c>
      <c r="R11" s="30" t="s">
        <v>92</v>
      </c>
      <c r="S11" s="21"/>
    </row>
    <row r="12" spans="1:19" ht="14.4" customHeight="1" thickBot="1" x14ac:dyDescent="0.3">
      <c r="A12" s="13">
        <v>9</v>
      </c>
      <c r="B12" s="14">
        <v>78</v>
      </c>
      <c r="C12" s="15" t="s">
        <v>180</v>
      </c>
      <c r="D12" s="16"/>
      <c r="E12" s="16"/>
      <c r="F12" s="16"/>
      <c r="G12" s="16"/>
      <c r="H12" s="17" t="s">
        <v>209</v>
      </c>
      <c r="I12" s="17"/>
      <c r="J12" s="22" t="s">
        <v>85</v>
      </c>
      <c r="K12" s="22"/>
      <c r="L12" s="28" t="s">
        <v>96</v>
      </c>
      <c r="M12" s="24">
        <v>4.5660879629629628E-3</v>
      </c>
      <c r="N12" s="18"/>
      <c r="O12" s="26">
        <f t="shared" si="0"/>
        <v>1.0728009259259258E-3</v>
      </c>
      <c r="P12" s="19"/>
      <c r="Q12" s="20">
        <v>6</v>
      </c>
      <c r="R12" s="30" t="s">
        <v>88</v>
      </c>
      <c r="S12" s="21"/>
    </row>
    <row r="13" spans="1:19" ht="14.4" customHeight="1" thickBot="1" x14ac:dyDescent="0.3">
      <c r="A13" s="13">
        <v>10</v>
      </c>
      <c r="B13" s="14">
        <v>99</v>
      </c>
      <c r="C13" s="15" t="s">
        <v>165</v>
      </c>
      <c r="D13" s="16"/>
      <c r="E13" s="16"/>
      <c r="F13" s="16"/>
      <c r="G13" s="16"/>
      <c r="H13" s="17" t="s">
        <v>194</v>
      </c>
      <c r="I13" s="17"/>
      <c r="J13" s="22" t="s">
        <v>87</v>
      </c>
      <c r="K13" s="22"/>
      <c r="L13" s="28" t="s">
        <v>102</v>
      </c>
      <c r="M13" s="24">
        <v>4.5842592592592593E-3</v>
      </c>
      <c r="N13" s="18"/>
      <c r="O13" s="26">
        <f t="shared" si="0"/>
        <v>1.0909722222222223E-3</v>
      </c>
      <c r="P13" s="19"/>
      <c r="Q13" s="20">
        <v>5</v>
      </c>
      <c r="R13" s="30" t="s">
        <v>92</v>
      </c>
      <c r="S13" s="21"/>
    </row>
    <row r="14" spans="1:19" ht="14.4" customHeight="1" thickBot="1" x14ac:dyDescent="0.3">
      <c r="A14" s="13">
        <v>11</v>
      </c>
      <c r="B14" s="14">
        <v>152</v>
      </c>
      <c r="C14" s="15" t="s">
        <v>188</v>
      </c>
      <c r="D14" s="16"/>
      <c r="E14" s="16"/>
      <c r="F14" s="16"/>
      <c r="G14" s="16"/>
      <c r="H14" s="17" t="s">
        <v>216</v>
      </c>
      <c r="I14" s="17"/>
      <c r="J14" s="22" t="s">
        <v>86</v>
      </c>
      <c r="K14" s="22"/>
      <c r="L14" s="28" t="s">
        <v>99</v>
      </c>
      <c r="M14" s="24">
        <v>4.5861111111111111E-3</v>
      </c>
      <c r="N14" s="18"/>
      <c r="O14" s="26">
        <f t="shared" si="0"/>
        <v>1.0928240740740742E-3</v>
      </c>
      <c r="P14" s="19"/>
      <c r="Q14" s="20">
        <v>4</v>
      </c>
      <c r="R14" s="30" t="s">
        <v>91</v>
      </c>
      <c r="S14" s="21"/>
    </row>
    <row r="15" spans="1:19" ht="14.4" customHeight="1" thickBot="1" x14ac:dyDescent="0.3">
      <c r="A15" s="13">
        <v>12</v>
      </c>
      <c r="B15" s="14">
        <v>53</v>
      </c>
      <c r="C15" s="15" t="s">
        <v>179</v>
      </c>
      <c r="D15" s="16"/>
      <c r="E15" s="16"/>
      <c r="F15" s="16"/>
      <c r="G15" s="16"/>
      <c r="H15" s="17" t="s">
        <v>208</v>
      </c>
      <c r="I15" s="17"/>
      <c r="J15" s="22" t="s">
        <v>4</v>
      </c>
      <c r="K15" s="22"/>
      <c r="L15" s="28" t="s">
        <v>97</v>
      </c>
      <c r="M15" s="24">
        <v>4.6422453703703704E-3</v>
      </c>
      <c r="N15" s="18"/>
      <c r="O15" s="26">
        <f t="shared" si="0"/>
        <v>1.1489583333333334E-3</v>
      </c>
      <c r="P15" s="19"/>
      <c r="Q15" s="20">
        <v>3</v>
      </c>
      <c r="R15" s="30" t="s">
        <v>89</v>
      </c>
      <c r="S15" s="21"/>
    </row>
    <row r="16" spans="1:19" ht="14.4" customHeight="1" thickBot="1" x14ac:dyDescent="0.3">
      <c r="A16" s="13">
        <v>13</v>
      </c>
      <c r="B16" s="14">
        <v>57</v>
      </c>
      <c r="C16" s="15" t="s">
        <v>178</v>
      </c>
      <c r="D16" s="16"/>
      <c r="E16" s="16"/>
      <c r="F16" s="16"/>
      <c r="G16" s="16"/>
      <c r="H16" s="17" t="s">
        <v>207</v>
      </c>
      <c r="I16" s="17"/>
      <c r="J16" s="22" t="s">
        <v>4</v>
      </c>
      <c r="K16" s="22"/>
      <c r="L16" s="28" t="s">
        <v>97</v>
      </c>
      <c r="M16" s="24">
        <v>4.6525462962962961E-3</v>
      </c>
      <c r="N16" s="18"/>
      <c r="O16" s="26">
        <f t="shared" si="0"/>
        <v>1.1592592592592592E-3</v>
      </c>
      <c r="P16" s="19"/>
      <c r="Q16" s="20">
        <v>2</v>
      </c>
      <c r="R16" s="30" t="s">
        <v>89</v>
      </c>
      <c r="S16" s="21"/>
    </row>
    <row r="17" spans="1:19" ht="14.4" customHeight="1" thickBot="1" x14ac:dyDescent="0.3">
      <c r="A17" s="13">
        <v>14</v>
      </c>
      <c r="B17" s="14">
        <v>54</v>
      </c>
      <c r="C17" s="15" t="s">
        <v>189</v>
      </c>
      <c r="D17" s="16"/>
      <c r="E17" s="16"/>
      <c r="F17" s="16"/>
      <c r="G17" s="16"/>
      <c r="H17" s="17" t="s">
        <v>83</v>
      </c>
      <c r="I17" s="17"/>
      <c r="J17" s="22" t="s">
        <v>4</v>
      </c>
      <c r="K17" s="22"/>
      <c r="L17" s="28" t="s">
        <v>97</v>
      </c>
      <c r="M17" s="24">
        <v>4.6884259259259257E-3</v>
      </c>
      <c r="N17" s="18"/>
      <c r="O17" s="26">
        <f t="shared" si="0"/>
        <v>1.1951388888888888E-3</v>
      </c>
      <c r="P17" s="19"/>
      <c r="Q17" s="20">
        <v>1</v>
      </c>
      <c r="R17" s="30" t="s">
        <v>89</v>
      </c>
      <c r="S17" s="21"/>
    </row>
    <row r="18" spans="1:19" ht="14.4" customHeight="1" thickBot="1" x14ac:dyDescent="0.3">
      <c r="A18" s="13">
        <v>15</v>
      </c>
      <c r="B18" s="14">
        <v>95</v>
      </c>
      <c r="C18" s="15" t="s">
        <v>176</v>
      </c>
      <c r="D18" s="16"/>
      <c r="E18" s="16"/>
      <c r="F18" s="16"/>
      <c r="G18" s="16"/>
      <c r="H18" s="17" t="s">
        <v>205</v>
      </c>
      <c r="I18" s="17"/>
      <c r="J18" s="22" t="s">
        <v>87</v>
      </c>
      <c r="K18" s="22"/>
      <c r="L18" s="28" t="s">
        <v>220</v>
      </c>
      <c r="M18" s="24">
        <v>4.7188657407407405E-3</v>
      </c>
      <c r="N18" s="18"/>
      <c r="O18" s="26">
        <f t="shared" si="0"/>
        <v>1.2255787037037036E-3</v>
      </c>
      <c r="P18" s="19"/>
      <c r="Q18" s="20"/>
      <c r="R18" s="30" t="s">
        <v>92</v>
      </c>
      <c r="S18" s="21"/>
    </row>
    <row r="19" spans="1:19" ht="14.4" customHeight="1" thickBot="1" x14ac:dyDescent="0.3">
      <c r="A19" s="13">
        <v>16</v>
      </c>
      <c r="B19" s="14">
        <v>56</v>
      </c>
      <c r="C19" s="15" t="s">
        <v>186</v>
      </c>
      <c r="D19" s="16"/>
      <c r="E19" s="16"/>
      <c r="F19" s="16"/>
      <c r="G19" s="16"/>
      <c r="H19" s="17" t="s">
        <v>214</v>
      </c>
      <c r="I19" s="17"/>
      <c r="J19" s="22" t="s">
        <v>4</v>
      </c>
      <c r="K19" s="22"/>
      <c r="L19" s="28" t="s">
        <v>97</v>
      </c>
      <c r="M19" s="24">
        <v>4.9769675925925927E-3</v>
      </c>
      <c r="N19" s="18"/>
      <c r="O19" s="26">
        <f t="shared" si="0"/>
        <v>1.4836805555555558E-3</v>
      </c>
      <c r="P19" s="19"/>
      <c r="Q19" s="20"/>
      <c r="R19" s="30" t="s">
        <v>89</v>
      </c>
      <c r="S19" s="21"/>
    </row>
    <row r="20" spans="1:19" ht="14.4" customHeight="1" thickBot="1" x14ac:dyDescent="0.3">
      <c r="A20" s="13">
        <v>17</v>
      </c>
      <c r="B20" s="14">
        <v>75</v>
      </c>
      <c r="C20" s="15" t="s">
        <v>175</v>
      </c>
      <c r="D20" s="16"/>
      <c r="E20" s="16"/>
      <c r="F20" s="16"/>
      <c r="G20" s="16"/>
      <c r="H20" s="17" t="s">
        <v>204</v>
      </c>
      <c r="I20" s="17"/>
      <c r="J20" s="22" t="s">
        <v>85</v>
      </c>
      <c r="K20" s="22"/>
      <c r="L20" s="28" t="s">
        <v>96</v>
      </c>
      <c r="M20" s="24">
        <v>4.9907407407407409E-3</v>
      </c>
      <c r="N20" s="18"/>
      <c r="O20" s="26">
        <f t="shared" si="0"/>
        <v>1.497453703703704E-3</v>
      </c>
      <c r="P20" s="19"/>
      <c r="Q20" s="20"/>
      <c r="R20" s="30" t="s">
        <v>88</v>
      </c>
      <c r="S20" s="21"/>
    </row>
    <row r="21" spans="1:19" ht="14.4" customHeight="1" thickBot="1" x14ac:dyDescent="0.3">
      <c r="A21" s="13">
        <v>18</v>
      </c>
      <c r="B21" s="14">
        <v>55</v>
      </c>
      <c r="C21" s="15" t="s">
        <v>163</v>
      </c>
      <c r="D21" s="16"/>
      <c r="E21" s="16"/>
      <c r="F21" s="16"/>
      <c r="G21" s="16"/>
      <c r="H21" s="17" t="s">
        <v>192</v>
      </c>
      <c r="I21" s="17"/>
      <c r="J21" s="22" t="s">
        <v>4</v>
      </c>
      <c r="K21" s="22"/>
      <c r="L21" s="28" t="s">
        <v>97</v>
      </c>
      <c r="M21" s="24">
        <v>5.0627314814814814E-3</v>
      </c>
      <c r="N21" s="18"/>
      <c r="O21" s="26">
        <f t="shared" si="0"/>
        <v>1.5694444444444445E-3</v>
      </c>
      <c r="P21" s="19"/>
      <c r="Q21" s="20"/>
      <c r="R21" s="30" t="s">
        <v>89</v>
      </c>
      <c r="S21" s="21"/>
    </row>
    <row r="22" spans="1:19" ht="14.4" customHeight="1" thickBot="1" x14ac:dyDescent="0.3">
      <c r="A22" s="13">
        <v>19</v>
      </c>
      <c r="B22" s="14">
        <v>146</v>
      </c>
      <c r="C22" s="15" t="s">
        <v>181</v>
      </c>
      <c r="D22" s="16"/>
      <c r="E22" s="16"/>
      <c r="F22" s="16"/>
      <c r="G22" s="16"/>
      <c r="H22" s="17" t="s">
        <v>210</v>
      </c>
      <c r="I22" s="17"/>
      <c r="J22" s="22" t="s">
        <v>5</v>
      </c>
      <c r="K22" s="22"/>
      <c r="L22" s="28" t="s">
        <v>98</v>
      </c>
      <c r="M22" s="24">
        <v>5.4406250000000001E-3</v>
      </c>
      <c r="N22" s="18"/>
      <c r="O22" s="26">
        <f t="shared" si="0"/>
        <v>1.9473379629629632E-3</v>
      </c>
      <c r="P22" s="19"/>
      <c r="Q22" s="20"/>
      <c r="R22" s="30" t="s">
        <v>90</v>
      </c>
      <c r="S22" s="21"/>
    </row>
    <row r="23" spans="1:19" ht="14.4" customHeight="1" thickBot="1" x14ac:dyDescent="0.3">
      <c r="A23" s="13">
        <v>20</v>
      </c>
      <c r="B23" s="14">
        <v>72</v>
      </c>
      <c r="C23" s="15" t="s">
        <v>164</v>
      </c>
      <c r="D23" s="16"/>
      <c r="E23" s="16"/>
      <c r="F23" s="16"/>
      <c r="G23" s="16"/>
      <c r="H23" s="17" t="s">
        <v>193</v>
      </c>
      <c r="I23" s="17"/>
      <c r="J23" s="22" t="s">
        <v>85</v>
      </c>
      <c r="K23" s="22"/>
      <c r="L23" s="28" t="s">
        <v>96</v>
      </c>
      <c r="M23" s="24">
        <v>5.8015046296296295E-3</v>
      </c>
      <c r="N23" s="18"/>
      <c r="O23" s="26">
        <f t="shared" si="0"/>
        <v>2.3082175925925926E-3</v>
      </c>
      <c r="P23" s="19"/>
      <c r="Q23" s="20"/>
      <c r="R23" s="30" t="s">
        <v>88</v>
      </c>
      <c r="S23" s="21"/>
    </row>
    <row r="24" spans="1:19" ht="14.4" customHeight="1" thickBot="1" x14ac:dyDescent="0.3">
      <c r="A24" s="13"/>
      <c r="B24" s="14">
        <v>98</v>
      </c>
      <c r="C24" s="15" t="s">
        <v>173</v>
      </c>
      <c r="D24" s="16"/>
      <c r="E24" s="16"/>
      <c r="F24" s="16"/>
      <c r="G24" s="16"/>
      <c r="H24" s="17" t="s">
        <v>202</v>
      </c>
      <c r="I24" s="17"/>
      <c r="J24" s="22" t="s">
        <v>87</v>
      </c>
      <c r="K24" s="22"/>
      <c r="L24" s="28" t="s">
        <v>102</v>
      </c>
      <c r="M24" s="24" t="s">
        <v>333</v>
      </c>
      <c r="N24" s="18"/>
      <c r="O24" s="26"/>
      <c r="P24" s="19"/>
      <c r="Q24" s="20"/>
      <c r="R24" s="30" t="s">
        <v>92</v>
      </c>
      <c r="S24" s="21"/>
    </row>
    <row r="25" spans="1:19" ht="14.4" customHeight="1" thickBot="1" x14ac:dyDescent="0.3">
      <c r="A25" s="13"/>
      <c r="B25" s="14">
        <v>100</v>
      </c>
      <c r="C25" s="15" t="s">
        <v>168</v>
      </c>
      <c r="D25" s="16"/>
      <c r="E25" s="16"/>
      <c r="F25" s="16"/>
      <c r="G25" s="16"/>
      <c r="H25" s="17" t="s">
        <v>197</v>
      </c>
      <c r="I25" s="17"/>
      <c r="J25" s="22" t="s">
        <v>87</v>
      </c>
      <c r="K25" s="22"/>
      <c r="L25" s="28" t="s">
        <v>102</v>
      </c>
      <c r="M25" s="24" t="s">
        <v>333</v>
      </c>
      <c r="N25" s="18"/>
      <c r="O25" s="26"/>
      <c r="P25" s="19"/>
      <c r="Q25" s="20"/>
      <c r="R25" s="30" t="s">
        <v>92</v>
      </c>
      <c r="S25" s="21"/>
    </row>
    <row r="26" spans="1:19" ht="14.4" customHeight="1" thickBot="1" x14ac:dyDescent="0.3">
      <c r="A26" s="13"/>
      <c r="B26" s="14">
        <v>80</v>
      </c>
      <c r="C26" s="15" t="s">
        <v>190</v>
      </c>
      <c r="D26" s="16"/>
      <c r="E26" s="16"/>
      <c r="F26" s="16"/>
      <c r="G26" s="16"/>
      <c r="H26" s="17" t="s">
        <v>217</v>
      </c>
      <c r="I26" s="17"/>
      <c r="J26" s="22" t="s">
        <v>85</v>
      </c>
      <c r="K26" s="22"/>
      <c r="L26" s="28" t="s">
        <v>96</v>
      </c>
      <c r="M26" s="24" t="s">
        <v>333</v>
      </c>
      <c r="N26" s="18"/>
      <c r="O26" s="26"/>
      <c r="P26" s="19"/>
      <c r="Q26" s="20"/>
      <c r="R26" s="30" t="s">
        <v>88</v>
      </c>
      <c r="S26" s="21"/>
    </row>
    <row r="27" spans="1:19" ht="14.4" customHeight="1" thickBot="1" x14ac:dyDescent="0.3">
      <c r="A27" s="13"/>
      <c r="B27" s="14">
        <v>165</v>
      </c>
      <c r="C27" s="15" t="s">
        <v>166</v>
      </c>
      <c r="D27" s="16"/>
      <c r="E27" s="16"/>
      <c r="F27" s="16"/>
      <c r="G27" s="16"/>
      <c r="H27" s="17" t="s">
        <v>195</v>
      </c>
      <c r="I27" s="17"/>
      <c r="J27" s="22" t="s">
        <v>218</v>
      </c>
      <c r="K27" s="22"/>
      <c r="L27" s="28"/>
      <c r="M27" s="24" t="s">
        <v>333</v>
      </c>
      <c r="N27" s="18"/>
      <c r="O27" s="26"/>
      <c r="P27" s="19"/>
      <c r="Q27" s="20"/>
      <c r="R27" s="30"/>
      <c r="S27" s="21"/>
    </row>
    <row r="28" spans="1:19" ht="14.4" customHeight="1" thickBot="1" x14ac:dyDescent="0.3">
      <c r="A28" s="13"/>
      <c r="B28" s="14">
        <v>101</v>
      </c>
      <c r="C28" s="15" t="s">
        <v>174</v>
      </c>
      <c r="D28" s="16"/>
      <c r="E28" s="16"/>
      <c r="F28" s="16"/>
      <c r="G28" s="16"/>
      <c r="H28" s="17" t="s">
        <v>203</v>
      </c>
      <c r="I28" s="17"/>
      <c r="J28" s="22" t="s">
        <v>87</v>
      </c>
      <c r="K28" s="22"/>
      <c r="L28" s="28" t="s">
        <v>102</v>
      </c>
      <c r="M28" s="24" t="s">
        <v>333</v>
      </c>
      <c r="N28" s="18"/>
      <c r="O28" s="26"/>
      <c r="P28" s="19"/>
      <c r="Q28" s="20"/>
      <c r="R28" s="30" t="s">
        <v>92</v>
      </c>
      <c r="S28" s="21"/>
    </row>
    <row r="29" spans="1:19" ht="14.4" customHeight="1" thickBot="1" x14ac:dyDescent="0.3">
      <c r="A29" s="13"/>
      <c r="B29" s="14">
        <v>97</v>
      </c>
      <c r="C29" s="15" t="s">
        <v>187</v>
      </c>
      <c r="D29" s="16"/>
      <c r="E29" s="16"/>
      <c r="F29" s="16"/>
      <c r="G29" s="16"/>
      <c r="H29" s="17" t="s">
        <v>215</v>
      </c>
      <c r="I29" s="17"/>
      <c r="J29" s="22" t="s">
        <v>87</v>
      </c>
      <c r="K29" s="22"/>
      <c r="L29" s="28" t="s">
        <v>102</v>
      </c>
      <c r="M29" s="24" t="s">
        <v>333</v>
      </c>
      <c r="N29" s="18"/>
      <c r="O29" s="26"/>
      <c r="P29" s="19"/>
      <c r="Q29" s="20"/>
      <c r="R29" s="30" t="s">
        <v>92</v>
      </c>
      <c r="S29" s="21"/>
    </row>
    <row r="30" spans="1:19" ht="14.4" customHeight="1" thickBot="1" x14ac:dyDescent="0.3">
      <c r="A30" s="13"/>
      <c r="B30" s="14">
        <v>85</v>
      </c>
      <c r="C30" s="15" t="s">
        <v>183</v>
      </c>
      <c r="D30" s="16"/>
      <c r="E30" s="16"/>
      <c r="F30" s="16"/>
      <c r="G30" s="16"/>
      <c r="H30" s="17" t="s">
        <v>212</v>
      </c>
      <c r="I30" s="17"/>
      <c r="J30" s="22" t="s">
        <v>85</v>
      </c>
      <c r="K30" s="22"/>
      <c r="L30" s="28" t="s">
        <v>96</v>
      </c>
      <c r="M30" s="24" t="s">
        <v>333</v>
      </c>
      <c r="N30" s="18"/>
      <c r="O30" s="26"/>
      <c r="P30" s="19"/>
      <c r="Q30" s="20"/>
      <c r="R30" s="30" t="s">
        <v>88</v>
      </c>
      <c r="S30" s="21"/>
    </row>
    <row r="31" spans="1:19" ht="14.4" customHeight="1" thickBot="1" x14ac:dyDescent="0.3">
      <c r="A31" s="13"/>
      <c r="B31" s="14">
        <v>144</v>
      </c>
      <c r="C31" s="15" t="s">
        <v>184</v>
      </c>
      <c r="D31" s="16"/>
      <c r="E31" s="16"/>
      <c r="F31" s="16"/>
      <c r="G31" s="16"/>
      <c r="H31" s="17" t="s">
        <v>213</v>
      </c>
      <c r="I31" s="17"/>
      <c r="J31" s="22" t="s">
        <v>5</v>
      </c>
      <c r="K31" s="22"/>
      <c r="L31" s="28" t="s">
        <v>98</v>
      </c>
      <c r="M31" s="24" t="s">
        <v>333</v>
      </c>
      <c r="N31" s="18"/>
      <c r="O31" s="26"/>
      <c r="P31" s="19"/>
      <c r="Q31" s="20"/>
      <c r="R31" s="30" t="s">
        <v>90</v>
      </c>
      <c r="S31" s="21"/>
    </row>
    <row r="32" spans="1:19" ht="14.4" customHeight="1" thickBot="1" x14ac:dyDescent="0.3">
      <c r="A32" s="13"/>
      <c r="B32" s="14">
        <v>145</v>
      </c>
      <c r="C32" s="15" t="s">
        <v>185</v>
      </c>
      <c r="D32" s="16"/>
      <c r="E32" s="16"/>
      <c r="F32" s="16"/>
      <c r="G32" s="16"/>
      <c r="H32" s="17" t="s">
        <v>213</v>
      </c>
      <c r="I32" s="17"/>
      <c r="J32" s="22" t="s">
        <v>5</v>
      </c>
      <c r="K32" s="22"/>
      <c r="L32" s="28" t="s">
        <v>98</v>
      </c>
      <c r="M32" s="24" t="s">
        <v>333</v>
      </c>
      <c r="N32" s="18"/>
      <c r="O32" s="26"/>
      <c r="P32" s="19"/>
      <c r="Q32" s="20"/>
      <c r="R32" s="30" t="s">
        <v>90</v>
      </c>
      <c r="S32" s="2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zoomScale="120" zoomScaleNormal="120" workbookViewId="0">
      <selection activeCell="A3" sqref="A3"/>
    </sheetView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1" width="6.109375" style="23" customWidth="1"/>
    <col min="12" max="12" width="14.33203125" style="12" customWidth="1"/>
    <col min="13" max="13" width="6.77734375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32.4" customHeight="1" x14ac:dyDescent="0.3">
      <c r="B1" s="2" t="s">
        <v>48</v>
      </c>
      <c r="C1" s="3"/>
      <c r="H1" s="4"/>
      <c r="J1" s="2"/>
      <c r="K1" s="2"/>
      <c r="L1" s="5"/>
    </row>
    <row r="2" spans="1:19" s="1" customFormat="1" thickBot="1" x14ac:dyDescent="0.3">
      <c r="H2" s="4"/>
      <c r="J2" s="4"/>
      <c r="K2" s="4"/>
      <c r="L2" s="5"/>
      <c r="M2" s="25">
        <f>M4</f>
        <v>3.6317129629629625E-3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42</v>
      </c>
      <c r="N3" s="9"/>
      <c r="O3" s="9" t="s">
        <v>43</v>
      </c>
      <c r="P3" s="9" t="s">
        <v>44</v>
      </c>
      <c r="Q3" s="9" t="s">
        <v>103</v>
      </c>
      <c r="R3" s="8" t="s">
        <v>38</v>
      </c>
      <c r="S3" s="10"/>
    </row>
    <row r="4" spans="1:19" ht="14.4" customHeight="1" thickBot="1" x14ac:dyDescent="0.3">
      <c r="A4" s="13">
        <v>1</v>
      </c>
      <c r="B4" s="14">
        <v>107</v>
      </c>
      <c r="C4" s="15" t="s">
        <v>225</v>
      </c>
      <c r="D4" s="16"/>
      <c r="E4" s="16"/>
      <c r="F4" s="16"/>
      <c r="G4" s="16"/>
      <c r="H4" s="17" t="s">
        <v>230</v>
      </c>
      <c r="I4" s="17"/>
      <c r="J4" s="22" t="s">
        <v>87</v>
      </c>
      <c r="K4" s="22"/>
      <c r="L4" s="28" t="s">
        <v>102</v>
      </c>
      <c r="M4" s="24">
        <v>3.6317129629629625E-3</v>
      </c>
      <c r="N4" s="18"/>
      <c r="O4" s="26">
        <f t="shared" ref="O4:O7" si="0">M4-$M$2</f>
        <v>0</v>
      </c>
      <c r="P4" s="19"/>
      <c r="Q4" s="20">
        <v>20</v>
      </c>
      <c r="R4" s="30" t="s">
        <v>92</v>
      </c>
      <c r="S4" s="21"/>
    </row>
    <row r="5" spans="1:19" ht="14.4" customHeight="1" thickBot="1" x14ac:dyDescent="0.3">
      <c r="A5" s="13">
        <v>2</v>
      </c>
      <c r="B5" s="14">
        <v>154</v>
      </c>
      <c r="C5" s="15" t="s">
        <v>223</v>
      </c>
      <c r="D5" s="16"/>
      <c r="E5" s="16"/>
      <c r="F5" s="16"/>
      <c r="G5" s="16"/>
      <c r="H5" s="17" t="s">
        <v>229</v>
      </c>
      <c r="I5" s="17"/>
      <c r="J5" s="22" t="s">
        <v>86</v>
      </c>
      <c r="K5" s="22"/>
      <c r="L5" s="28" t="s">
        <v>99</v>
      </c>
      <c r="M5" s="24">
        <v>3.6793981481481478E-3</v>
      </c>
      <c r="N5" s="18"/>
      <c r="O5" s="26">
        <f t="shared" si="0"/>
        <v>4.768518518518533E-5</v>
      </c>
      <c r="P5" s="19"/>
      <c r="Q5" s="20">
        <v>18</v>
      </c>
      <c r="R5" s="30" t="s">
        <v>91</v>
      </c>
      <c r="S5" s="21"/>
    </row>
    <row r="6" spans="1:19" ht="14.4" customHeight="1" thickBot="1" x14ac:dyDescent="0.3">
      <c r="A6" s="13">
        <v>3</v>
      </c>
      <c r="B6" s="14">
        <v>147</v>
      </c>
      <c r="C6" s="15" t="s">
        <v>226</v>
      </c>
      <c r="D6" s="16"/>
      <c r="E6" s="16"/>
      <c r="F6" s="16"/>
      <c r="G6" s="16"/>
      <c r="H6" s="17" t="s">
        <v>231</v>
      </c>
      <c r="I6" s="17"/>
      <c r="J6" s="22" t="s">
        <v>5</v>
      </c>
      <c r="K6" s="22"/>
      <c r="L6" s="28" t="s">
        <v>98</v>
      </c>
      <c r="M6" s="24">
        <v>4.2116898148148148E-3</v>
      </c>
      <c r="N6" s="18"/>
      <c r="O6" s="26">
        <f t="shared" si="0"/>
        <v>5.7997685185185235E-4</v>
      </c>
      <c r="P6" s="19"/>
      <c r="Q6" s="20">
        <v>17</v>
      </c>
      <c r="R6" s="30" t="s">
        <v>90</v>
      </c>
      <c r="S6" s="21"/>
    </row>
    <row r="7" spans="1:19" ht="14.4" customHeight="1" thickBot="1" x14ac:dyDescent="0.3">
      <c r="A7" s="13" t="s">
        <v>234</v>
      </c>
      <c r="B7" s="14">
        <v>40</v>
      </c>
      <c r="C7" s="15" t="s">
        <v>228</v>
      </c>
      <c r="D7" s="16"/>
      <c r="E7" s="16"/>
      <c r="F7" s="16"/>
      <c r="G7" s="16"/>
      <c r="H7" s="17" t="s">
        <v>233</v>
      </c>
      <c r="I7" s="17"/>
      <c r="J7" s="22" t="s">
        <v>7</v>
      </c>
      <c r="K7" s="22"/>
      <c r="L7" s="28"/>
      <c r="M7" s="24">
        <v>4.2195601851851847E-3</v>
      </c>
      <c r="N7" s="18"/>
      <c r="O7" s="26">
        <f t="shared" si="0"/>
        <v>5.8784722222222224E-4</v>
      </c>
      <c r="P7" s="19"/>
      <c r="Q7" s="20"/>
      <c r="R7" s="30" t="s">
        <v>55</v>
      </c>
      <c r="S7" s="21"/>
    </row>
    <row r="8" spans="1:19" ht="14.4" customHeight="1" thickBot="1" x14ac:dyDescent="0.3">
      <c r="A8" s="13"/>
      <c r="B8" s="14">
        <v>106</v>
      </c>
      <c r="C8" s="15" t="s">
        <v>227</v>
      </c>
      <c r="D8" s="16"/>
      <c r="E8" s="16"/>
      <c r="F8" s="16"/>
      <c r="G8" s="16"/>
      <c r="H8" s="17" t="s">
        <v>232</v>
      </c>
      <c r="I8" s="17"/>
      <c r="J8" s="22" t="s">
        <v>87</v>
      </c>
      <c r="K8" s="22"/>
      <c r="L8" s="28" t="s">
        <v>102</v>
      </c>
      <c r="M8" s="24" t="s">
        <v>333</v>
      </c>
      <c r="N8" s="18"/>
      <c r="O8" s="26"/>
      <c r="P8" s="19"/>
      <c r="Q8" s="20"/>
      <c r="R8" s="30" t="s">
        <v>92</v>
      </c>
      <c r="S8" s="2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1" width="6.109375" style="23" customWidth="1"/>
    <col min="12" max="12" width="14.33203125" style="12" customWidth="1"/>
    <col min="13" max="13" width="6.77734375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32.4" customHeight="1" x14ac:dyDescent="0.3">
      <c r="B1" s="2" t="s">
        <v>49</v>
      </c>
      <c r="C1" s="3"/>
      <c r="H1" s="4"/>
      <c r="J1" s="2"/>
      <c r="K1" s="2"/>
      <c r="L1" s="5"/>
    </row>
    <row r="2" spans="1:19" s="1" customFormat="1" thickBot="1" x14ac:dyDescent="0.3">
      <c r="H2" s="4"/>
      <c r="J2" s="4"/>
      <c r="K2" s="4"/>
      <c r="L2" s="5"/>
      <c r="M2" s="25">
        <f>M4</f>
        <v>1.1139351851851852E-2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42</v>
      </c>
      <c r="N3" s="9"/>
      <c r="O3" s="9" t="s">
        <v>43</v>
      </c>
      <c r="P3" s="9" t="s">
        <v>44</v>
      </c>
      <c r="Q3" s="9" t="s">
        <v>103</v>
      </c>
      <c r="R3" s="8" t="s">
        <v>38</v>
      </c>
      <c r="S3" s="10"/>
    </row>
    <row r="4" spans="1:19" ht="14.4" customHeight="1" thickBot="1" x14ac:dyDescent="0.3">
      <c r="A4" s="13">
        <v>1</v>
      </c>
      <c r="B4" s="14">
        <v>121</v>
      </c>
      <c r="C4" s="15" t="s">
        <v>140</v>
      </c>
      <c r="D4" s="16"/>
      <c r="E4" s="16"/>
      <c r="F4" s="16"/>
      <c r="G4" s="16"/>
      <c r="H4" s="17">
        <v>40092</v>
      </c>
      <c r="I4" s="17"/>
      <c r="J4" s="22" t="s">
        <v>11</v>
      </c>
      <c r="K4" s="22"/>
      <c r="L4" s="28" t="s">
        <v>151</v>
      </c>
      <c r="M4" s="24">
        <v>1.1139351851851852E-2</v>
      </c>
      <c r="N4" s="18"/>
      <c r="O4" s="26">
        <f t="shared" ref="O4:O12" si="0">M4-$M$2</f>
        <v>0</v>
      </c>
      <c r="P4" s="19"/>
      <c r="Q4" s="20">
        <v>25</v>
      </c>
      <c r="R4" s="29" t="s">
        <v>153</v>
      </c>
      <c r="S4" s="21"/>
    </row>
    <row r="5" spans="1:19" ht="14.4" customHeight="1" thickBot="1" x14ac:dyDescent="0.3">
      <c r="A5" s="13">
        <v>2</v>
      </c>
      <c r="B5" s="14">
        <v>71</v>
      </c>
      <c r="C5" s="15" t="s">
        <v>148</v>
      </c>
      <c r="D5" s="16"/>
      <c r="E5" s="16"/>
      <c r="F5" s="16"/>
      <c r="G5" s="16"/>
      <c r="H5" s="17">
        <v>40194</v>
      </c>
      <c r="I5" s="17"/>
      <c r="J5" s="22" t="s">
        <v>150</v>
      </c>
      <c r="K5" s="22"/>
      <c r="L5" s="28" t="s">
        <v>152</v>
      </c>
      <c r="M5" s="24">
        <v>1.1627199074074075E-2</v>
      </c>
      <c r="N5" s="18"/>
      <c r="O5" s="26">
        <f t="shared" si="0"/>
        <v>4.8784722222222285E-4</v>
      </c>
      <c r="P5" s="19"/>
      <c r="Q5" s="20">
        <v>23</v>
      </c>
      <c r="R5" s="29" t="s">
        <v>154</v>
      </c>
      <c r="S5" s="21"/>
    </row>
    <row r="6" spans="1:19" ht="14.4" customHeight="1" thickBot="1" x14ac:dyDescent="0.3">
      <c r="A6" s="13">
        <v>3</v>
      </c>
      <c r="B6" s="14">
        <v>59</v>
      </c>
      <c r="C6" s="15" t="s">
        <v>143</v>
      </c>
      <c r="D6" s="16"/>
      <c r="E6" s="16"/>
      <c r="F6" s="16"/>
      <c r="G6" s="16"/>
      <c r="H6" s="17">
        <v>40034</v>
      </c>
      <c r="I6" s="17"/>
      <c r="J6" s="22" t="s">
        <v>4</v>
      </c>
      <c r="K6" s="22"/>
      <c r="L6" s="28" t="s">
        <v>97</v>
      </c>
      <c r="M6" s="24">
        <v>1.1992245370370372E-2</v>
      </c>
      <c r="N6" s="18"/>
      <c r="O6" s="26">
        <f t="shared" si="0"/>
        <v>8.5289351851852019E-4</v>
      </c>
      <c r="P6" s="19"/>
      <c r="Q6" s="20">
        <v>22</v>
      </c>
      <c r="R6" s="29" t="s">
        <v>89</v>
      </c>
      <c r="S6" s="21"/>
    </row>
    <row r="7" spans="1:19" ht="14.4" customHeight="1" thickBot="1" x14ac:dyDescent="0.3">
      <c r="A7" s="13">
        <v>4</v>
      </c>
      <c r="B7" s="14">
        <v>60</v>
      </c>
      <c r="C7" s="15" t="s">
        <v>145</v>
      </c>
      <c r="D7" s="16"/>
      <c r="E7" s="16"/>
      <c r="F7" s="16"/>
      <c r="G7" s="16"/>
      <c r="H7" s="17">
        <v>40267</v>
      </c>
      <c r="I7" s="17"/>
      <c r="J7" s="22" t="s">
        <v>4</v>
      </c>
      <c r="K7" s="22"/>
      <c r="L7" s="28" t="s">
        <v>97</v>
      </c>
      <c r="M7" s="24">
        <v>1.1996527777777778E-2</v>
      </c>
      <c r="N7" s="18"/>
      <c r="O7" s="26">
        <f t="shared" si="0"/>
        <v>8.5717592592592616E-4</v>
      </c>
      <c r="P7" s="19"/>
      <c r="Q7" s="20">
        <v>21</v>
      </c>
      <c r="R7" s="29" t="s">
        <v>89</v>
      </c>
      <c r="S7" s="21"/>
    </row>
    <row r="8" spans="1:19" ht="14.4" customHeight="1" thickBot="1" x14ac:dyDescent="0.3">
      <c r="A8" s="13">
        <v>5</v>
      </c>
      <c r="B8" s="14">
        <v>47</v>
      </c>
      <c r="C8" s="15" t="s">
        <v>139</v>
      </c>
      <c r="D8" s="16"/>
      <c r="E8" s="16"/>
      <c r="F8" s="16"/>
      <c r="G8" s="16"/>
      <c r="H8" s="17">
        <v>40532</v>
      </c>
      <c r="I8" s="17"/>
      <c r="J8" s="22" t="s">
        <v>7</v>
      </c>
      <c r="K8" s="22"/>
      <c r="L8" s="28" t="s">
        <v>54</v>
      </c>
      <c r="M8" s="24">
        <v>1.2365740740740741E-2</v>
      </c>
      <c r="N8" s="18"/>
      <c r="O8" s="26">
        <f t="shared" si="0"/>
        <v>1.2263888888888897E-3</v>
      </c>
      <c r="P8" s="19"/>
      <c r="Q8" s="20">
        <v>20</v>
      </c>
      <c r="R8" s="29" t="s">
        <v>55</v>
      </c>
      <c r="S8" s="21"/>
    </row>
    <row r="9" spans="1:19" ht="14.4" customHeight="1" thickBot="1" x14ac:dyDescent="0.3">
      <c r="A9" s="13">
        <v>6</v>
      </c>
      <c r="B9" s="14">
        <v>157</v>
      </c>
      <c r="C9" s="15" t="s">
        <v>142</v>
      </c>
      <c r="D9" s="16"/>
      <c r="E9" s="16"/>
      <c r="F9" s="16"/>
      <c r="G9" s="16"/>
      <c r="H9" s="17">
        <v>40139</v>
      </c>
      <c r="I9" s="17"/>
      <c r="J9" s="22" t="s">
        <v>86</v>
      </c>
      <c r="K9" s="22"/>
      <c r="L9" s="28" t="s">
        <v>99</v>
      </c>
      <c r="M9" s="24">
        <v>1.3342592592592592E-2</v>
      </c>
      <c r="N9" s="18"/>
      <c r="O9" s="26">
        <f t="shared" si="0"/>
        <v>2.20324074074074E-3</v>
      </c>
      <c r="P9" s="19"/>
      <c r="Q9" s="20">
        <v>19</v>
      </c>
      <c r="R9" s="29" t="s">
        <v>91</v>
      </c>
      <c r="S9" s="21"/>
    </row>
    <row r="10" spans="1:19" ht="14.4" customHeight="1" thickBot="1" x14ac:dyDescent="0.3">
      <c r="A10" s="13">
        <v>7</v>
      </c>
      <c r="B10" s="14">
        <v>61</v>
      </c>
      <c r="C10" s="15" t="s">
        <v>141</v>
      </c>
      <c r="D10" s="16"/>
      <c r="E10" s="16"/>
      <c r="F10" s="16"/>
      <c r="G10" s="16"/>
      <c r="H10" s="17">
        <v>40434</v>
      </c>
      <c r="I10" s="17"/>
      <c r="J10" s="22" t="s">
        <v>4</v>
      </c>
      <c r="K10" s="22"/>
      <c r="L10" s="28" t="s">
        <v>97</v>
      </c>
      <c r="M10" s="24">
        <v>1.3539236111111111E-2</v>
      </c>
      <c r="N10" s="18"/>
      <c r="O10" s="26">
        <f t="shared" si="0"/>
        <v>2.3998842592592596E-3</v>
      </c>
      <c r="P10" s="19"/>
      <c r="Q10" s="20">
        <v>18</v>
      </c>
      <c r="R10" s="29" t="s">
        <v>89</v>
      </c>
      <c r="S10" s="21"/>
    </row>
    <row r="11" spans="1:19" ht="14.4" customHeight="1" thickBot="1" x14ac:dyDescent="0.3">
      <c r="A11" s="13">
        <v>8</v>
      </c>
      <c r="B11" s="14">
        <v>158</v>
      </c>
      <c r="C11" s="15" t="s">
        <v>146</v>
      </c>
      <c r="D11" s="16"/>
      <c r="E11" s="16"/>
      <c r="F11" s="16"/>
      <c r="G11" s="16"/>
      <c r="H11" s="17">
        <v>40533</v>
      </c>
      <c r="I11" s="17"/>
      <c r="J11" s="22" t="s">
        <v>149</v>
      </c>
      <c r="K11" s="22"/>
      <c r="L11" s="28" t="s">
        <v>99</v>
      </c>
      <c r="M11" s="24">
        <v>1.3812847222222223E-2</v>
      </c>
      <c r="N11" s="18"/>
      <c r="O11" s="26">
        <f t="shared" si="0"/>
        <v>2.6734953703703712E-3</v>
      </c>
      <c r="P11" s="19"/>
      <c r="Q11" s="20">
        <v>17</v>
      </c>
      <c r="R11" s="29" t="s">
        <v>91</v>
      </c>
      <c r="S11" s="21"/>
    </row>
    <row r="12" spans="1:19" ht="14.4" customHeight="1" thickBot="1" x14ac:dyDescent="0.3">
      <c r="A12" s="13">
        <v>9</v>
      </c>
      <c r="B12" s="14">
        <v>62</v>
      </c>
      <c r="C12" s="15" t="s">
        <v>144</v>
      </c>
      <c r="D12" s="16"/>
      <c r="E12" s="16"/>
      <c r="F12" s="16"/>
      <c r="G12" s="16"/>
      <c r="H12" s="17">
        <v>40524</v>
      </c>
      <c r="I12" s="17"/>
      <c r="J12" s="22" t="s">
        <v>4</v>
      </c>
      <c r="K12" s="22"/>
      <c r="L12" s="28" t="s">
        <v>97</v>
      </c>
      <c r="M12" s="24">
        <v>1.4262268518518518E-2</v>
      </c>
      <c r="N12" s="18"/>
      <c r="O12" s="26">
        <f t="shared" si="0"/>
        <v>3.1229166666666662E-3</v>
      </c>
      <c r="P12" s="19"/>
      <c r="Q12" s="20">
        <v>16</v>
      </c>
      <c r="R12" s="29" t="s">
        <v>89</v>
      </c>
      <c r="S12" s="21"/>
    </row>
    <row r="13" spans="1:19" ht="14.4" customHeight="1" thickBot="1" x14ac:dyDescent="0.3">
      <c r="A13" s="13"/>
      <c r="B13" s="14">
        <v>94</v>
      </c>
      <c r="C13" s="15" t="s">
        <v>147</v>
      </c>
      <c r="D13" s="16"/>
      <c r="E13" s="16"/>
      <c r="F13" s="16"/>
      <c r="G13" s="16"/>
      <c r="H13" s="17">
        <v>40530</v>
      </c>
      <c r="I13" s="17"/>
      <c r="J13" s="22" t="s">
        <v>87</v>
      </c>
      <c r="K13" s="22"/>
      <c r="L13" s="28" t="s">
        <v>102</v>
      </c>
      <c r="M13" s="24" t="s">
        <v>333</v>
      </c>
      <c r="N13" s="18"/>
      <c r="O13" s="26"/>
      <c r="P13" s="19"/>
      <c r="Q13" s="20"/>
      <c r="R13" s="29" t="s">
        <v>92</v>
      </c>
      <c r="S13" s="21"/>
    </row>
    <row r="15" spans="1:19" s="1" customFormat="1" ht="32.4" customHeight="1" x14ac:dyDescent="0.3">
      <c r="B15" s="2" t="s">
        <v>50</v>
      </c>
      <c r="C15" s="3"/>
      <c r="H15" s="4"/>
      <c r="J15" s="2"/>
      <c r="K15" s="2"/>
      <c r="L15" s="5"/>
    </row>
    <row r="16" spans="1:19" s="1" customFormat="1" thickBot="1" x14ac:dyDescent="0.3">
      <c r="H16" s="4"/>
      <c r="J16" s="4"/>
      <c r="K16" s="4"/>
      <c r="L16" s="5"/>
      <c r="M16" s="25">
        <f>M18</f>
        <v>1.0388078703703703E-2</v>
      </c>
    </row>
    <row r="17" spans="1:19" ht="15.6" thickBot="1" x14ac:dyDescent="0.3">
      <c r="A17" s="6" t="s">
        <v>336</v>
      </c>
      <c r="B17" s="7" t="s">
        <v>39</v>
      </c>
      <c r="C17" s="8" t="s">
        <v>40</v>
      </c>
      <c r="D17" s="9"/>
      <c r="E17" s="9"/>
      <c r="F17" s="9"/>
      <c r="G17" s="9"/>
      <c r="H17" s="9" t="s">
        <v>41</v>
      </c>
      <c r="I17" s="8"/>
      <c r="J17" s="8" t="s">
        <v>95</v>
      </c>
      <c r="K17" s="8"/>
      <c r="L17" s="9" t="s">
        <v>101</v>
      </c>
      <c r="M17" s="8" t="s">
        <v>42</v>
      </c>
      <c r="N17" s="9"/>
      <c r="O17" s="9" t="s">
        <v>43</v>
      </c>
      <c r="P17" s="9" t="s">
        <v>44</v>
      </c>
      <c r="Q17" s="9" t="s">
        <v>103</v>
      </c>
      <c r="R17" s="8" t="s">
        <v>38</v>
      </c>
      <c r="S17" s="10"/>
    </row>
    <row r="18" spans="1:19" ht="14.4" customHeight="1" thickBot="1" x14ac:dyDescent="0.3">
      <c r="A18" s="13">
        <v>1</v>
      </c>
      <c r="B18" s="14">
        <v>119</v>
      </c>
      <c r="C18" s="15" t="s">
        <v>21</v>
      </c>
      <c r="D18" s="16"/>
      <c r="E18" s="16"/>
      <c r="F18" s="16"/>
      <c r="G18" s="16"/>
      <c r="H18" s="17">
        <v>40170</v>
      </c>
      <c r="I18" s="17"/>
      <c r="J18" s="22" t="s">
        <v>9</v>
      </c>
      <c r="K18" s="22"/>
      <c r="L18" s="28" t="s">
        <v>100</v>
      </c>
      <c r="M18" s="24">
        <v>1.0388078703703703E-2</v>
      </c>
      <c r="N18" s="18"/>
      <c r="O18" s="26">
        <f t="shared" ref="O18:O20" si="1">M18-$M$16</f>
        <v>0</v>
      </c>
      <c r="P18" s="19"/>
      <c r="Q18" s="20">
        <v>25</v>
      </c>
      <c r="R18" s="29" t="s">
        <v>93</v>
      </c>
      <c r="S18" s="21"/>
    </row>
    <row r="19" spans="1:19" ht="14.4" customHeight="1" thickBot="1" x14ac:dyDescent="0.3">
      <c r="A19" s="13">
        <v>2</v>
      </c>
      <c r="B19" s="14">
        <v>108</v>
      </c>
      <c r="C19" s="15" t="s">
        <v>236</v>
      </c>
      <c r="D19" s="16"/>
      <c r="E19" s="16"/>
      <c r="F19" s="16"/>
      <c r="G19" s="16"/>
      <c r="H19" s="17">
        <v>40525</v>
      </c>
      <c r="I19" s="17"/>
      <c r="J19" s="22" t="s">
        <v>87</v>
      </c>
      <c r="K19" s="22"/>
      <c r="L19" s="28" t="s">
        <v>102</v>
      </c>
      <c r="M19" s="24">
        <v>1.0635300925925927E-2</v>
      </c>
      <c r="N19" s="18"/>
      <c r="O19" s="26">
        <f t="shared" si="1"/>
        <v>2.4722222222222333E-4</v>
      </c>
      <c r="P19" s="19"/>
      <c r="Q19" s="20">
        <v>23</v>
      </c>
      <c r="R19" s="29" t="s">
        <v>92</v>
      </c>
      <c r="S19" s="21"/>
    </row>
    <row r="20" spans="1:19" ht="14.4" customHeight="1" thickBot="1" x14ac:dyDescent="0.3">
      <c r="A20" s="13">
        <v>3</v>
      </c>
      <c r="B20" s="14">
        <v>109</v>
      </c>
      <c r="C20" s="15" t="s">
        <v>20</v>
      </c>
      <c r="D20" s="16"/>
      <c r="E20" s="16"/>
      <c r="F20" s="16"/>
      <c r="G20" s="16"/>
      <c r="H20" s="17">
        <v>40170</v>
      </c>
      <c r="I20" s="17"/>
      <c r="J20" s="22" t="s">
        <v>29</v>
      </c>
      <c r="K20" s="22"/>
      <c r="L20" s="28" t="s">
        <v>238</v>
      </c>
      <c r="M20" s="24">
        <v>1.1401273148148148E-2</v>
      </c>
      <c r="N20" s="18"/>
      <c r="O20" s="26">
        <f t="shared" si="1"/>
        <v>1.013194444444445E-3</v>
      </c>
      <c r="P20" s="19"/>
      <c r="Q20" s="20">
        <v>22</v>
      </c>
      <c r="R20" s="29" t="s">
        <v>240</v>
      </c>
      <c r="S20" s="21"/>
    </row>
    <row r="21" spans="1:19" ht="14.4" customHeight="1" thickBot="1" x14ac:dyDescent="0.3">
      <c r="A21" s="13"/>
      <c r="B21" s="14">
        <v>69</v>
      </c>
      <c r="C21" s="15" t="s">
        <v>235</v>
      </c>
      <c r="D21" s="16"/>
      <c r="E21" s="16"/>
      <c r="F21" s="16"/>
      <c r="G21" s="16"/>
      <c r="H21" s="17">
        <v>40186</v>
      </c>
      <c r="I21" s="17"/>
      <c r="J21" s="22" t="s">
        <v>237</v>
      </c>
      <c r="K21" s="22"/>
      <c r="L21" s="28" t="s">
        <v>152</v>
      </c>
      <c r="M21" s="24" t="s">
        <v>333</v>
      </c>
      <c r="N21" s="18"/>
      <c r="O21" s="26"/>
      <c r="P21" s="19"/>
      <c r="Q21" s="20"/>
      <c r="R21" s="29" t="s">
        <v>239</v>
      </c>
      <c r="S21" s="21"/>
    </row>
    <row r="23" spans="1:19" s="1" customFormat="1" ht="32.4" customHeight="1" x14ac:dyDescent="0.3">
      <c r="B23" s="2" t="s">
        <v>243</v>
      </c>
      <c r="C23" s="3"/>
      <c r="H23" s="4"/>
      <c r="J23" s="2"/>
      <c r="K23" s="2"/>
      <c r="L23" s="5"/>
    </row>
    <row r="24" spans="1:19" s="1" customFormat="1" ht="10.8" customHeight="1" thickBot="1" x14ac:dyDescent="0.3">
      <c r="H24" s="4"/>
      <c r="J24" s="4"/>
      <c r="K24" s="4"/>
      <c r="L24" s="5"/>
      <c r="M24" s="25" t="e">
        <f>#REF!</f>
        <v>#REF!</v>
      </c>
    </row>
    <row r="25" spans="1:19" ht="21.6" thickBot="1" x14ac:dyDescent="0.3">
      <c r="A25" s="6" t="s">
        <v>336</v>
      </c>
      <c r="B25" s="7" t="s">
        <v>39</v>
      </c>
      <c r="C25" s="8" t="s">
        <v>40</v>
      </c>
      <c r="D25" s="9"/>
      <c r="E25" s="9"/>
      <c r="F25" s="9"/>
      <c r="G25" s="9"/>
      <c r="H25" s="9" t="s">
        <v>41</v>
      </c>
      <c r="I25" s="8"/>
      <c r="J25" s="8" t="s">
        <v>95</v>
      </c>
      <c r="K25" s="8"/>
      <c r="L25" s="9" t="s">
        <v>101</v>
      </c>
      <c r="M25" s="34" t="s">
        <v>303</v>
      </c>
      <c r="N25" s="9" t="s">
        <v>250</v>
      </c>
      <c r="O25" s="32" t="s">
        <v>302</v>
      </c>
      <c r="P25" s="9" t="s">
        <v>44</v>
      </c>
      <c r="Q25" s="9"/>
      <c r="R25" s="8" t="s">
        <v>38</v>
      </c>
      <c r="S25" s="10"/>
    </row>
    <row r="26" spans="1:19" ht="14.4" customHeight="1" thickBot="1" x14ac:dyDescent="0.3">
      <c r="A26" s="13">
        <v>1</v>
      </c>
      <c r="B26" s="14">
        <v>151</v>
      </c>
      <c r="C26" s="15" t="s">
        <v>244</v>
      </c>
      <c r="D26" s="16"/>
      <c r="E26" s="16"/>
      <c r="F26" s="16"/>
      <c r="G26" s="16"/>
      <c r="H26" s="17">
        <v>24723</v>
      </c>
      <c r="I26" s="17"/>
      <c r="J26" s="22" t="s">
        <v>7</v>
      </c>
      <c r="K26" s="33">
        <f t="shared" ref="K26:K29" si="2">IF(COUNT(H26)=0,"---",45555-H26)</f>
        <v>20832</v>
      </c>
      <c r="L26" s="28"/>
      <c r="M26" s="24">
        <v>1.1406481481481481E-2</v>
      </c>
      <c r="N26" s="35">
        <v>0.83169999999999999</v>
      </c>
      <c r="O26" s="26">
        <f t="shared" ref="O26:O28" si="3">M26*N26</f>
        <v>9.4867706481481483E-3</v>
      </c>
      <c r="P26" s="19"/>
      <c r="Q26" s="20"/>
      <c r="R26" s="29"/>
      <c r="S26" s="21"/>
    </row>
    <row r="27" spans="1:19" ht="14.4" customHeight="1" thickBot="1" x14ac:dyDescent="0.3">
      <c r="A27" s="13">
        <v>2</v>
      </c>
      <c r="B27" s="14">
        <v>127</v>
      </c>
      <c r="C27" s="15" t="s">
        <v>245</v>
      </c>
      <c r="D27" s="16"/>
      <c r="E27" s="16"/>
      <c r="F27" s="16"/>
      <c r="G27" s="16"/>
      <c r="H27" s="17">
        <v>26683</v>
      </c>
      <c r="I27" s="17"/>
      <c r="J27" s="22" t="s">
        <v>5</v>
      </c>
      <c r="K27" s="33">
        <f>IF(COUNT(H27)=0,"---",45555-H27)</f>
        <v>18872</v>
      </c>
      <c r="L27" s="28"/>
      <c r="M27" s="24">
        <v>1.2135648148148147E-2</v>
      </c>
      <c r="N27" s="35">
        <v>0.87990000000000002</v>
      </c>
      <c r="O27" s="26">
        <f>M27*N27</f>
        <v>1.0678156805555556E-2</v>
      </c>
      <c r="P27" s="19"/>
      <c r="Q27" s="20"/>
      <c r="R27" s="29"/>
      <c r="S27" s="21"/>
    </row>
    <row r="28" spans="1:19" ht="14.4" customHeight="1" thickBot="1" x14ac:dyDescent="0.3">
      <c r="A28" s="13">
        <v>3</v>
      </c>
      <c r="B28" s="14">
        <v>168</v>
      </c>
      <c r="C28" s="15" t="s">
        <v>247</v>
      </c>
      <c r="D28" s="16"/>
      <c r="E28" s="16"/>
      <c r="F28" s="16"/>
      <c r="G28" s="16"/>
      <c r="H28" s="17">
        <v>25508</v>
      </c>
      <c r="I28" s="17"/>
      <c r="J28" s="22" t="s">
        <v>248</v>
      </c>
      <c r="K28" s="33">
        <f t="shared" si="2"/>
        <v>20047</v>
      </c>
      <c r="L28" s="28"/>
      <c r="M28" s="24">
        <v>1.5747569444444443E-2</v>
      </c>
      <c r="N28" s="35">
        <v>0.85629999999999995</v>
      </c>
      <c r="O28" s="26">
        <f t="shared" si="3"/>
        <v>1.3484643715277776E-2</v>
      </c>
      <c r="P28" s="19"/>
      <c r="Q28" s="20"/>
      <c r="R28" s="29"/>
      <c r="S28" s="21"/>
    </row>
    <row r="29" spans="1:19" ht="14.4" customHeight="1" thickBot="1" x14ac:dyDescent="0.3">
      <c r="A29" s="13"/>
      <c r="B29" s="14">
        <v>123</v>
      </c>
      <c r="C29" s="15" t="s">
        <v>246</v>
      </c>
      <c r="D29" s="16"/>
      <c r="E29" s="16"/>
      <c r="F29" s="16"/>
      <c r="G29" s="16"/>
      <c r="H29" s="17">
        <v>22726</v>
      </c>
      <c r="I29" s="17"/>
      <c r="J29" s="22" t="s">
        <v>6</v>
      </c>
      <c r="K29" s="33">
        <f t="shared" si="2"/>
        <v>22829</v>
      </c>
      <c r="L29" s="28"/>
      <c r="M29" s="24" t="s">
        <v>333</v>
      </c>
      <c r="N29" s="35">
        <v>0.78810000000000002</v>
      </c>
      <c r="O29" s="26"/>
      <c r="P29" s="19"/>
      <c r="Q29" s="20"/>
      <c r="R29" s="29"/>
      <c r="S29" s="2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1" width="6.109375" style="23" customWidth="1"/>
    <col min="12" max="12" width="14.33203125" style="12" customWidth="1"/>
    <col min="13" max="13" width="6.77734375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32.4" customHeight="1" x14ac:dyDescent="0.3">
      <c r="B1" s="2" t="s">
        <v>51</v>
      </c>
      <c r="C1" s="3"/>
      <c r="H1" s="4"/>
      <c r="J1" s="2"/>
      <c r="K1" s="2"/>
      <c r="L1" s="5"/>
    </row>
    <row r="2" spans="1:19" s="1" customFormat="1" thickBot="1" x14ac:dyDescent="0.3">
      <c r="H2" s="4"/>
      <c r="J2" s="4"/>
      <c r="K2" s="4"/>
      <c r="L2" s="5"/>
      <c r="M2" s="25">
        <f>M4</f>
        <v>1.9480439814814815E-2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42</v>
      </c>
      <c r="N3" s="9"/>
      <c r="O3" s="9" t="s">
        <v>43</v>
      </c>
      <c r="P3" s="9" t="s">
        <v>44</v>
      </c>
      <c r="Q3" s="9" t="s">
        <v>103</v>
      </c>
      <c r="R3" s="8" t="s">
        <v>38</v>
      </c>
      <c r="S3" s="10"/>
    </row>
    <row r="4" spans="1:19" ht="14.4" customHeight="1" thickBot="1" x14ac:dyDescent="0.3">
      <c r="A4" s="13">
        <v>1</v>
      </c>
      <c r="B4" s="14">
        <v>122</v>
      </c>
      <c r="C4" s="15" t="s">
        <v>27</v>
      </c>
      <c r="D4" s="16"/>
      <c r="E4" s="16"/>
      <c r="F4" s="16"/>
      <c r="G4" s="16"/>
      <c r="H4" s="17">
        <v>39298</v>
      </c>
      <c r="I4" s="17"/>
      <c r="J4" s="22" t="s">
        <v>11</v>
      </c>
      <c r="K4" s="22"/>
      <c r="L4" s="28" t="s">
        <v>151</v>
      </c>
      <c r="M4" s="24">
        <v>1.9480439814814815E-2</v>
      </c>
      <c r="N4" s="18"/>
      <c r="O4" s="26">
        <f t="shared" ref="O4:O9" si="0">M4-$M$2</f>
        <v>0</v>
      </c>
      <c r="P4" s="19"/>
      <c r="Q4" s="20">
        <v>30</v>
      </c>
      <c r="R4" s="29" t="s">
        <v>153</v>
      </c>
      <c r="S4" s="21"/>
    </row>
    <row r="5" spans="1:19" ht="14.4" customHeight="1" thickBot="1" x14ac:dyDescent="0.3">
      <c r="A5" s="13">
        <v>2</v>
      </c>
      <c r="B5" s="14">
        <v>163</v>
      </c>
      <c r="C5" s="15" t="s">
        <v>28</v>
      </c>
      <c r="D5" s="16"/>
      <c r="E5" s="16"/>
      <c r="F5" s="16"/>
      <c r="G5" s="16"/>
      <c r="H5" s="17">
        <v>39187</v>
      </c>
      <c r="I5" s="17"/>
      <c r="J5" s="22" t="s">
        <v>2</v>
      </c>
      <c r="K5" s="22"/>
      <c r="L5" s="28" t="s">
        <v>137</v>
      </c>
      <c r="M5" s="24">
        <v>1.9834490740740743E-2</v>
      </c>
      <c r="N5" s="18"/>
      <c r="O5" s="26">
        <f t="shared" si="0"/>
        <v>3.540509259259278E-4</v>
      </c>
      <c r="P5" s="19"/>
      <c r="Q5" s="20">
        <v>28</v>
      </c>
      <c r="R5" s="29" t="s">
        <v>138</v>
      </c>
      <c r="S5" s="21"/>
    </row>
    <row r="6" spans="1:19" ht="14.4" customHeight="1" thickBot="1" x14ac:dyDescent="0.3">
      <c r="A6" s="13">
        <v>3</v>
      </c>
      <c r="B6" s="14">
        <v>118</v>
      </c>
      <c r="C6" s="15" t="s">
        <v>158</v>
      </c>
      <c r="D6" s="16"/>
      <c r="E6" s="16"/>
      <c r="F6" s="16"/>
      <c r="G6" s="16"/>
      <c r="H6" s="17">
        <v>39440</v>
      </c>
      <c r="I6" s="17"/>
      <c r="J6" s="22" t="s">
        <v>9</v>
      </c>
      <c r="K6" s="22"/>
      <c r="L6" s="28" t="s">
        <v>100</v>
      </c>
      <c r="M6" s="24">
        <v>2.3533449074074075E-2</v>
      </c>
      <c r="N6" s="18"/>
      <c r="O6" s="26">
        <f t="shared" si="0"/>
        <v>4.0530092592592597E-3</v>
      </c>
      <c r="P6" s="19"/>
      <c r="Q6" s="20">
        <v>27</v>
      </c>
      <c r="R6" s="29" t="s">
        <v>93</v>
      </c>
      <c r="S6" s="21"/>
    </row>
    <row r="7" spans="1:19" ht="14.4" customHeight="1" thickBot="1" x14ac:dyDescent="0.3">
      <c r="A7" s="13">
        <v>4</v>
      </c>
      <c r="B7" s="14">
        <v>116</v>
      </c>
      <c r="C7" s="15" t="s">
        <v>157</v>
      </c>
      <c r="D7" s="16"/>
      <c r="E7" s="16"/>
      <c r="F7" s="16"/>
      <c r="G7" s="16"/>
      <c r="H7" s="17">
        <v>39504</v>
      </c>
      <c r="I7" s="17"/>
      <c r="J7" s="22" t="s">
        <v>9</v>
      </c>
      <c r="K7" s="22"/>
      <c r="L7" s="28" t="s">
        <v>100</v>
      </c>
      <c r="M7" s="24">
        <v>2.3684490740740739E-2</v>
      </c>
      <c r="N7" s="18"/>
      <c r="O7" s="26">
        <f t="shared" si="0"/>
        <v>4.2040509259259236E-3</v>
      </c>
      <c r="P7" s="19"/>
      <c r="Q7" s="20">
        <v>26</v>
      </c>
      <c r="R7" s="29" t="s">
        <v>93</v>
      </c>
      <c r="S7" s="21"/>
    </row>
    <row r="8" spans="1:19" ht="14.4" customHeight="1" thickBot="1" x14ac:dyDescent="0.3">
      <c r="A8" s="13">
        <v>5</v>
      </c>
      <c r="B8" s="14">
        <v>114</v>
      </c>
      <c r="C8" s="15" t="s">
        <v>155</v>
      </c>
      <c r="D8" s="16"/>
      <c r="E8" s="16"/>
      <c r="F8" s="16"/>
      <c r="G8" s="16"/>
      <c r="H8" s="17">
        <v>39737</v>
      </c>
      <c r="I8" s="17"/>
      <c r="J8" s="22" t="s">
        <v>9</v>
      </c>
      <c r="K8" s="22"/>
      <c r="L8" s="28" t="s">
        <v>100</v>
      </c>
      <c r="M8" s="24">
        <v>2.3812615740740738E-2</v>
      </c>
      <c r="N8" s="18"/>
      <c r="O8" s="26">
        <f t="shared" si="0"/>
        <v>4.3321759259259233E-3</v>
      </c>
      <c r="P8" s="19"/>
      <c r="Q8" s="20">
        <v>25</v>
      </c>
      <c r="R8" s="29" t="s">
        <v>93</v>
      </c>
      <c r="S8" s="21"/>
    </row>
    <row r="9" spans="1:19" ht="14.4" customHeight="1" thickBot="1" x14ac:dyDescent="0.3">
      <c r="A9" s="13">
        <v>6</v>
      </c>
      <c r="B9" s="14">
        <v>58</v>
      </c>
      <c r="C9" s="15" t="s">
        <v>159</v>
      </c>
      <c r="D9" s="16"/>
      <c r="E9" s="16"/>
      <c r="F9" s="16"/>
      <c r="G9" s="16"/>
      <c r="H9" s="17">
        <v>39764</v>
      </c>
      <c r="I9" s="17"/>
      <c r="J9" s="22" t="s">
        <v>4</v>
      </c>
      <c r="K9" s="22"/>
      <c r="L9" s="28" t="s">
        <v>97</v>
      </c>
      <c r="M9" s="24">
        <v>2.4507407407407408E-2</v>
      </c>
      <c r="N9" s="18"/>
      <c r="O9" s="26">
        <f t="shared" si="0"/>
        <v>5.0269675925925933E-3</v>
      </c>
      <c r="P9" s="19"/>
      <c r="Q9" s="20">
        <v>24</v>
      </c>
      <c r="R9" s="29" t="s">
        <v>89</v>
      </c>
      <c r="S9" s="21"/>
    </row>
    <row r="10" spans="1:19" ht="14.4" customHeight="1" thickBot="1" x14ac:dyDescent="0.3">
      <c r="A10" s="13"/>
      <c r="B10" s="14">
        <v>110</v>
      </c>
      <c r="C10" s="15" t="s">
        <v>156</v>
      </c>
      <c r="D10" s="16"/>
      <c r="E10" s="16"/>
      <c r="F10" s="16"/>
      <c r="G10" s="16"/>
      <c r="H10" s="17">
        <v>39688</v>
      </c>
      <c r="I10" s="17"/>
      <c r="J10" s="22" t="s">
        <v>87</v>
      </c>
      <c r="K10" s="22"/>
      <c r="L10" s="28" t="s">
        <v>102</v>
      </c>
      <c r="M10" s="24" t="s">
        <v>337</v>
      </c>
      <c r="N10" s="18"/>
      <c r="O10" s="26"/>
      <c r="P10" s="19"/>
      <c r="Q10" s="20"/>
      <c r="R10" s="29" t="s">
        <v>92</v>
      </c>
      <c r="S10" s="21"/>
    </row>
    <row r="11" spans="1:19" ht="14.4" customHeight="1" thickBot="1" x14ac:dyDescent="0.3">
      <c r="A11" s="13"/>
      <c r="B11" s="14">
        <v>167</v>
      </c>
      <c r="C11" s="15" t="s">
        <v>160</v>
      </c>
      <c r="D11" s="16"/>
      <c r="E11" s="16"/>
      <c r="F11" s="16"/>
      <c r="G11" s="16"/>
      <c r="H11" s="17">
        <v>40067</v>
      </c>
      <c r="I11" s="17"/>
      <c r="J11" s="22" t="s">
        <v>161</v>
      </c>
      <c r="K11" s="22"/>
      <c r="L11" s="28"/>
      <c r="M11" s="24" t="s">
        <v>333</v>
      </c>
      <c r="N11" s="18"/>
      <c r="O11" s="26"/>
      <c r="P11" s="19"/>
      <c r="Q11" s="20"/>
      <c r="R11" s="29"/>
      <c r="S11" s="21"/>
    </row>
    <row r="12" spans="1:19" s="1" customFormat="1" ht="32.4" customHeight="1" x14ac:dyDescent="0.3">
      <c r="B12" s="2" t="s">
        <v>52</v>
      </c>
      <c r="C12" s="3"/>
      <c r="H12" s="4"/>
      <c r="J12" s="2"/>
      <c r="K12" s="2"/>
      <c r="L12" s="5"/>
    </row>
    <row r="13" spans="1:19" s="1" customFormat="1" thickBot="1" x14ac:dyDescent="0.3">
      <c r="H13" s="4"/>
      <c r="J13" s="4"/>
      <c r="K13" s="4"/>
      <c r="L13" s="5"/>
      <c r="M13" s="25">
        <f>M15</f>
        <v>1.6255555555555554E-2</v>
      </c>
    </row>
    <row r="14" spans="1:19" ht="15.6" thickBot="1" x14ac:dyDescent="0.3">
      <c r="A14" s="6" t="s">
        <v>336</v>
      </c>
      <c r="B14" s="7" t="s">
        <v>39</v>
      </c>
      <c r="C14" s="8" t="s">
        <v>40</v>
      </c>
      <c r="D14" s="9"/>
      <c r="E14" s="9"/>
      <c r="F14" s="9"/>
      <c r="G14" s="9"/>
      <c r="H14" s="9" t="s">
        <v>41</v>
      </c>
      <c r="I14" s="8"/>
      <c r="J14" s="8" t="s">
        <v>95</v>
      </c>
      <c r="K14" s="8"/>
      <c r="L14" s="9" t="s">
        <v>101</v>
      </c>
      <c r="M14" s="8" t="s">
        <v>42</v>
      </c>
      <c r="N14" s="9"/>
      <c r="O14" s="9" t="s">
        <v>43</v>
      </c>
      <c r="P14" s="9" t="s">
        <v>44</v>
      </c>
      <c r="Q14" s="9" t="s">
        <v>103</v>
      </c>
      <c r="R14" s="8" t="s">
        <v>38</v>
      </c>
      <c r="S14" s="10"/>
    </row>
    <row r="15" spans="1:19" ht="14.4" customHeight="1" thickBot="1" x14ac:dyDescent="0.3">
      <c r="A15" s="13">
        <v>1</v>
      </c>
      <c r="B15" s="14">
        <v>166</v>
      </c>
      <c r="C15" s="15" t="s">
        <v>30</v>
      </c>
      <c r="D15" s="16"/>
      <c r="E15" s="16"/>
      <c r="F15" s="16"/>
      <c r="G15" s="16"/>
      <c r="H15" s="17" t="s">
        <v>31</v>
      </c>
      <c r="I15" s="17"/>
      <c r="J15" s="22" t="s">
        <v>218</v>
      </c>
      <c r="K15" s="22"/>
      <c r="L15" s="28"/>
      <c r="M15" s="24">
        <v>1.6255555555555554E-2</v>
      </c>
      <c r="N15" s="18"/>
      <c r="O15" s="26">
        <f t="shared" ref="O15:O18" si="1">M15-$M$13</f>
        <v>0</v>
      </c>
      <c r="P15" s="19"/>
      <c r="Q15" s="20"/>
      <c r="R15" s="29"/>
      <c r="S15" s="21"/>
    </row>
    <row r="16" spans="1:19" ht="14.4" customHeight="1" thickBot="1" x14ac:dyDescent="0.3">
      <c r="A16" s="13">
        <v>2</v>
      </c>
      <c r="B16" s="14">
        <v>113</v>
      </c>
      <c r="C16" s="15" t="s">
        <v>19</v>
      </c>
      <c r="D16" s="16"/>
      <c r="E16" s="16"/>
      <c r="F16" s="16"/>
      <c r="G16" s="16"/>
      <c r="H16" s="17" t="s">
        <v>10</v>
      </c>
      <c r="I16" s="17"/>
      <c r="J16" s="22" t="s">
        <v>8</v>
      </c>
      <c r="K16" s="22"/>
      <c r="L16" s="28" t="s">
        <v>219</v>
      </c>
      <c r="M16" s="24">
        <v>1.6410879629629629E-2</v>
      </c>
      <c r="N16" s="18"/>
      <c r="O16" s="26">
        <f t="shared" si="1"/>
        <v>1.5532407407407509E-4</v>
      </c>
      <c r="P16" s="19">
        <v>30</v>
      </c>
      <c r="Q16" s="20">
        <v>30</v>
      </c>
      <c r="R16" s="29" t="s">
        <v>222</v>
      </c>
      <c r="S16" s="21"/>
    </row>
    <row r="17" spans="1:19" ht="14.4" customHeight="1" thickBot="1" x14ac:dyDescent="0.3">
      <c r="A17" s="13">
        <v>3</v>
      </c>
      <c r="B17" s="14">
        <v>7</v>
      </c>
      <c r="C17" s="15" t="s">
        <v>270</v>
      </c>
      <c r="D17" s="16"/>
      <c r="E17" s="16"/>
      <c r="F17" s="16"/>
      <c r="G17" s="16"/>
      <c r="H17" s="17">
        <v>39738</v>
      </c>
      <c r="I17" s="17"/>
      <c r="J17" s="22" t="s">
        <v>218</v>
      </c>
      <c r="K17" s="22"/>
      <c r="L17" s="28"/>
      <c r="M17" s="24">
        <v>1.9287384259259261E-2</v>
      </c>
      <c r="N17" s="18"/>
      <c r="O17" s="26">
        <f t="shared" si="1"/>
        <v>3.0318287037037067E-3</v>
      </c>
      <c r="P17" s="19">
        <v>28</v>
      </c>
      <c r="Q17" s="20"/>
      <c r="R17" s="29"/>
      <c r="S17" s="21"/>
    </row>
    <row r="18" spans="1:19" ht="14.4" customHeight="1" thickBot="1" x14ac:dyDescent="0.3">
      <c r="A18" s="13">
        <v>4</v>
      </c>
      <c r="B18" s="14">
        <v>52</v>
      </c>
      <c r="C18" s="15" t="s">
        <v>241</v>
      </c>
      <c r="D18" s="16"/>
      <c r="E18" s="16"/>
      <c r="F18" s="16"/>
      <c r="G18" s="16"/>
      <c r="H18" s="17" t="s">
        <v>242</v>
      </c>
      <c r="I18" s="17"/>
      <c r="J18" s="22" t="s">
        <v>7</v>
      </c>
      <c r="K18" s="22"/>
      <c r="L18" s="28" t="s">
        <v>54</v>
      </c>
      <c r="M18" s="24">
        <v>1.9744097222222222E-2</v>
      </c>
      <c r="N18" s="18"/>
      <c r="O18" s="26">
        <f t="shared" si="1"/>
        <v>3.4885416666666676E-3</v>
      </c>
      <c r="P18" s="19">
        <v>27</v>
      </c>
      <c r="Q18" s="20">
        <v>28</v>
      </c>
      <c r="R18" s="29" t="s">
        <v>55</v>
      </c>
      <c r="S18" s="21"/>
    </row>
    <row r="19" spans="1:19" s="1" customFormat="1" ht="32.4" customHeight="1" x14ac:dyDescent="0.3">
      <c r="B19" s="2" t="s">
        <v>249</v>
      </c>
      <c r="C19" s="3"/>
      <c r="H19" s="4"/>
      <c r="J19" s="2"/>
      <c r="K19" s="2"/>
      <c r="L19" s="5"/>
    </row>
    <row r="20" spans="1:19" s="1" customFormat="1" thickBot="1" x14ac:dyDescent="0.3">
      <c r="H20" s="4"/>
      <c r="J20" s="4"/>
      <c r="K20" s="4"/>
      <c r="L20" s="5"/>
      <c r="M20" s="25"/>
    </row>
    <row r="21" spans="1:19" ht="21.6" thickBot="1" x14ac:dyDescent="0.3">
      <c r="A21" s="6" t="s">
        <v>336</v>
      </c>
      <c r="B21" s="7" t="s">
        <v>39</v>
      </c>
      <c r="C21" s="8" t="s">
        <v>40</v>
      </c>
      <c r="D21" s="9"/>
      <c r="E21" s="9"/>
      <c r="F21" s="9"/>
      <c r="G21" s="9"/>
      <c r="H21" s="9" t="s">
        <v>41</v>
      </c>
      <c r="I21" s="8"/>
      <c r="J21" s="8" t="s">
        <v>95</v>
      </c>
      <c r="K21" s="8"/>
      <c r="L21" s="9" t="s">
        <v>101</v>
      </c>
      <c r="M21" s="34" t="s">
        <v>303</v>
      </c>
      <c r="N21" s="9" t="s">
        <v>250</v>
      </c>
      <c r="O21" s="32" t="s">
        <v>302</v>
      </c>
      <c r="P21" s="9" t="s">
        <v>44</v>
      </c>
      <c r="Q21" s="9"/>
      <c r="R21" s="8" t="s">
        <v>38</v>
      </c>
      <c r="S21" s="10"/>
    </row>
    <row r="22" spans="1:19" ht="14.4" customHeight="1" thickBot="1" x14ac:dyDescent="0.3">
      <c r="A22" s="13">
        <v>1</v>
      </c>
      <c r="B22" s="14">
        <v>161</v>
      </c>
      <c r="C22" s="15" t="s">
        <v>24</v>
      </c>
      <c r="D22" s="16"/>
      <c r="E22" s="16"/>
      <c r="F22" s="16"/>
      <c r="G22" s="16"/>
      <c r="H22" s="17">
        <v>22528</v>
      </c>
      <c r="I22" s="17"/>
      <c r="J22" s="22" t="s">
        <v>0</v>
      </c>
      <c r="K22" s="22"/>
      <c r="L22" s="28"/>
      <c r="M22" s="24">
        <v>1.7802662037037037E-2</v>
      </c>
      <c r="N22" s="79">
        <v>0.77649999999999997</v>
      </c>
      <c r="O22" s="26">
        <f t="shared" ref="O22:O27" si="2">M22*N22</f>
        <v>1.3823767071759259E-2</v>
      </c>
      <c r="P22" s="19"/>
      <c r="Q22" s="20"/>
      <c r="R22" s="29"/>
      <c r="S22" s="21"/>
    </row>
    <row r="23" spans="1:19" ht="14.4" customHeight="1" thickBot="1" x14ac:dyDescent="0.3">
      <c r="A23" s="13">
        <v>2</v>
      </c>
      <c r="B23" s="14">
        <v>162</v>
      </c>
      <c r="C23" s="15" t="s">
        <v>26</v>
      </c>
      <c r="D23" s="16"/>
      <c r="E23" s="16"/>
      <c r="F23" s="16"/>
      <c r="G23" s="16"/>
      <c r="H23" s="17">
        <v>20845</v>
      </c>
      <c r="I23" s="17"/>
      <c r="J23" s="22" t="s">
        <v>12</v>
      </c>
      <c r="K23" s="22"/>
      <c r="L23" s="28"/>
      <c r="M23" s="24">
        <v>2.0194328703703704E-2</v>
      </c>
      <c r="N23" s="79">
        <v>0.74309999999999998</v>
      </c>
      <c r="O23" s="26">
        <f t="shared" si="2"/>
        <v>1.5006405659722222E-2</v>
      </c>
      <c r="P23" s="19"/>
      <c r="Q23" s="20"/>
      <c r="R23" s="29"/>
      <c r="S23" s="21"/>
    </row>
    <row r="24" spans="1:19" ht="14.4" customHeight="1" thickBot="1" x14ac:dyDescent="0.3">
      <c r="A24" s="13">
        <v>3</v>
      </c>
      <c r="B24" s="14">
        <v>160</v>
      </c>
      <c r="C24" s="15" t="s">
        <v>25</v>
      </c>
      <c r="D24" s="16"/>
      <c r="E24" s="16"/>
      <c r="F24" s="16"/>
      <c r="G24" s="16"/>
      <c r="H24" s="17">
        <v>21599</v>
      </c>
      <c r="I24" s="17"/>
      <c r="J24" s="22" t="s">
        <v>0</v>
      </c>
      <c r="K24" s="22"/>
      <c r="L24" s="28"/>
      <c r="M24" s="24">
        <v>2.0110185185185186E-2</v>
      </c>
      <c r="N24" s="80">
        <v>0.76</v>
      </c>
      <c r="O24" s="26">
        <f t="shared" si="2"/>
        <v>1.5283740740740742E-2</v>
      </c>
      <c r="P24" s="19"/>
      <c r="Q24" s="20"/>
      <c r="R24" s="29"/>
      <c r="S24" s="21"/>
    </row>
    <row r="25" spans="1:19" ht="14.4" customHeight="1" thickBot="1" x14ac:dyDescent="0.3">
      <c r="A25" s="13">
        <v>4</v>
      </c>
      <c r="B25" s="14">
        <v>124</v>
      </c>
      <c r="C25" s="15" t="s">
        <v>298</v>
      </c>
      <c r="D25" s="16"/>
      <c r="E25" s="16"/>
      <c r="F25" s="16"/>
      <c r="G25" s="16"/>
      <c r="H25" s="17">
        <v>29221</v>
      </c>
      <c r="I25" s="17"/>
      <c r="J25" s="22" t="s">
        <v>292</v>
      </c>
      <c r="K25" s="22"/>
      <c r="L25" s="28"/>
      <c r="M25" s="24">
        <v>1.6787268518518521E-2</v>
      </c>
      <c r="N25" s="79">
        <v>0.92020000000000002</v>
      </c>
      <c r="O25" s="26">
        <f t="shared" si="2"/>
        <v>1.5447644490740743E-2</v>
      </c>
      <c r="P25" s="19"/>
      <c r="Q25" s="20"/>
      <c r="R25" s="29"/>
      <c r="S25" s="21"/>
    </row>
    <row r="26" spans="1:19" ht="14.4" customHeight="1" thickBot="1" x14ac:dyDescent="0.3">
      <c r="A26" s="13">
        <v>5</v>
      </c>
      <c r="B26" s="14">
        <v>169</v>
      </c>
      <c r="C26" s="15" t="s">
        <v>299</v>
      </c>
      <c r="D26" s="16"/>
      <c r="E26" s="16"/>
      <c r="F26" s="16"/>
      <c r="G26" s="16"/>
      <c r="H26" s="17">
        <v>17074</v>
      </c>
      <c r="I26" s="17"/>
      <c r="J26" s="22" t="s">
        <v>0</v>
      </c>
      <c r="K26" s="22"/>
      <c r="L26" s="28"/>
      <c r="M26" s="24">
        <v>2.3750115740740742E-2</v>
      </c>
      <c r="N26" s="79">
        <v>0.65310000000000001</v>
      </c>
      <c r="O26" s="26">
        <f t="shared" si="2"/>
        <v>1.5511200590277779E-2</v>
      </c>
      <c r="P26" s="19"/>
      <c r="Q26" s="20"/>
      <c r="R26" s="29"/>
      <c r="S26" s="21"/>
    </row>
    <row r="27" spans="1:19" ht="14.4" customHeight="1" thickBot="1" x14ac:dyDescent="0.3">
      <c r="A27" s="13">
        <v>6</v>
      </c>
      <c r="B27" s="14">
        <v>125</v>
      </c>
      <c r="C27" s="15" t="s">
        <v>274</v>
      </c>
      <c r="D27" s="16"/>
      <c r="E27" s="16"/>
      <c r="F27" s="16"/>
      <c r="G27" s="16"/>
      <c r="H27" s="17">
        <v>30932</v>
      </c>
      <c r="I27" s="17"/>
      <c r="J27" s="22" t="s">
        <v>292</v>
      </c>
      <c r="K27" s="22"/>
      <c r="L27" s="28"/>
      <c r="M27" s="24">
        <v>1.7774421296296295E-2</v>
      </c>
      <c r="N27" s="79">
        <v>0.94969999999999999</v>
      </c>
      <c r="O27" s="26">
        <f t="shared" si="2"/>
        <v>1.6880367905092591E-2</v>
      </c>
      <c r="P27" s="19"/>
      <c r="Q27" s="20"/>
      <c r="R27" s="29"/>
      <c r="S27" s="21"/>
    </row>
    <row r="28" spans="1:19" ht="14.4" customHeight="1" thickBot="1" x14ac:dyDescent="0.3">
      <c r="A28" s="13"/>
      <c r="B28" s="14">
        <v>159</v>
      </c>
      <c r="C28" s="15" t="s">
        <v>23</v>
      </c>
      <c r="D28" s="16"/>
      <c r="E28" s="16"/>
      <c r="F28" s="16"/>
      <c r="G28" s="16"/>
      <c r="H28" s="17">
        <v>20760</v>
      </c>
      <c r="I28" s="17"/>
      <c r="J28" s="22" t="s">
        <v>293</v>
      </c>
      <c r="K28" s="22"/>
      <c r="L28" s="28"/>
      <c r="M28" s="24" t="s">
        <v>333</v>
      </c>
      <c r="N28" s="79">
        <v>0.74309999999999998</v>
      </c>
      <c r="O28" s="26"/>
      <c r="P28" s="19"/>
      <c r="Q28" s="20"/>
      <c r="R28" s="29"/>
      <c r="S28" s="21"/>
    </row>
    <row r="29" spans="1:19" s="1" customFormat="1" ht="32.4" customHeight="1" x14ac:dyDescent="0.3">
      <c r="B29" s="2" t="s">
        <v>301</v>
      </c>
      <c r="C29" s="3"/>
      <c r="H29" s="4"/>
      <c r="J29" s="2"/>
      <c r="K29" s="2"/>
      <c r="L29" s="5"/>
    </row>
    <row r="30" spans="1:19" s="1" customFormat="1" thickBot="1" x14ac:dyDescent="0.3">
      <c r="H30" s="4"/>
      <c r="J30" s="4"/>
      <c r="K30" s="4"/>
      <c r="L30" s="5"/>
      <c r="M30" s="25" t="e">
        <f>#REF!</f>
        <v>#REF!</v>
      </c>
    </row>
    <row r="31" spans="1:19" ht="15.6" thickBot="1" x14ac:dyDescent="0.3">
      <c r="A31" s="6" t="s">
        <v>336</v>
      </c>
      <c r="B31" s="7" t="s">
        <v>39</v>
      </c>
      <c r="C31" s="8" t="s">
        <v>40</v>
      </c>
      <c r="D31" s="9"/>
      <c r="E31" s="9"/>
      <c r="F31" s="9"/>
      <c r="G31" s="9"/>
      <c r="H31" s="9" t="s">
        <v>41</v>
      </c>
      <c r="I31" s="8"/>
      <c r="J31" s="8" t="s">
        <v>95</v>
      </c>
      <c r="K31" s="8"/>
      <c r="L31" s="9" t="s">
        <v>101</v>
      </c>
      <c r="M31" s="8" t="s">
        <v>42</v>
      </c>
      <c r="N31" s="9"/>
      <c r="O31" s="9"/>
      <c r="P31" s="9" t="s">
        <v>44</v>
      </c>
      <c r="Q31" s="9"/>
      <c r="R31" s="8" t="s">
        <v>38</v>
      </c>
      <c r="S31" s="10"/>
    </row>
    <row r="32" spans="1:19" ht="14.4" customHeight="1" thickBot="1" x14ac:dyDescent="0.3">
      <c r="A32" s="13">
        <v>1</v>
      </c>
      <c r="B32" s="14">
        <v>126</v>
      </c>
      <c r="C32" s="15" t="s">
        <v>22</v>
      </c>
      <c r="D32" s="16"/>
      <c r="E32" s="16"/>
      <c r="F32" s="16"/>
      <c r="G32" s="16"/>
      <c r="H32" s="17" t="s">
        <v>14</v>
      </c>
      <c r="I32" s="17"/>
      <c r="J32" s="22" t="s">
        <v>300</v>
      </c>
      <c r="K32" s="22"/>
      <c r="L32" s="28"/>
      <c r="M32" s="24">
        <v>1.8957407407407409E-2</v>
      </c>
      <c r="N32" s="18"/>
      <c r="O32" s="26"/>
      <c r="P32" s="19"/>
      <c r="Q32" s="20"/>
      <c r="R32" s="29"/>
      <c r="S32" s="2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A16" zoomScale="120" zoomScaleNormal="120" workbookViewId="0">
      <selection activeCell="A39" sqref="A39"/>
    </sheetView>
  </sheetViews>
  <sheetFormatPr defaultRowHeight="13.8" x14ac:dyDescent="0.25"/>
  <cols>
    <col min="1" max="1" width="7.109375" style="11" customWidth="1"/>
    <col min="2" max="2" width="5.77734375" style="11" customWidth="1"/>
    <col min="3" max="6" width="6.109375" style="12" customWidth="1"/>
    <col min="7" max="7" width="2" style="12" customWidth="1"/>
    <col min="8" max="8" width="7.88671875" style="12" bestFit="1" customWidth="1"/>
    <col min="9" max="9" width="2.33203125" style="12" customWidth="1"/>
    <col min="10" max="10" width="6.109375" style="23" customWidth="1"/>
    <col min="11" max="11" width="7.33203125" style="23" customWidth="1"/>
    <col min="12" max="12" width="14.33203125" style="12" customWidth="1"/>
    <col min="13" max="13" width="8" style="12" customWidth="1"/>
    <col min="14" max="14" width="6.109375" style="12" customWidth="1"/>
    <col min="15" max="15" width="6.77734375" style="12" customWidth="1"/>
    <col min="16" max="16" width="6.88671875" style="12" customWidth="1"/>
    <col min="17" max="17" width="6.109375" style="12" customWidth="1"/>
    <col min="18" max="18" width="21" style="12" bestFit="1" customWidth="1"/>
    <col min="19" max="19" width="2.21875" style="12" customWidth="1"/>
    <col min="20" max="16384" width="8.88671875" style="11"/>
  </cols>
  <sheetData>
    <row r="1" spans="1:19" s="1" customFormat="1" ht="32.4" customHeight="1" x14ac:dyDescent="0.3">
      <c r="B1" s="2" t="s">
        <v>53</v>
      </c>
      <c r="C1" s="3"/>
      <c r="H1" s="4"/>
      <c r="J1" s="2"/>
      <c r="K1" s="2"/>
      <c r="L1" s="5"/>
    </row>
    <row r="2" spans="1:19" s="1" customFormat="1" thickBot="1" x14ac:dyDescent="0.3">
      <c r="H2" s="4"/>
      <c r="J2" s="4"/>
      <c r="K2" s="4"/>
      <c r="L2" s="5"/>
      <c r="M2" s="25">
        <f>M4</f>
        <v>3.2881018518518518E-2</v>
      </c>
    </row>
    <row r="3" spans="1:19" ht="15.6" thickBot="1" x14ac:dyDescent="0.3">
      <c r="A3" s="6" t="s">
        <v>336</v>
      </c>
      <c r="B3" s="7" t="s">
        <v>39</v>
      </c>
      <c r="C3" s="8" t="s">
        <v>40</v>
      </c>
      <c r="D3" s="9"/>
      <c r="E3" s="9"/>
      <c r="F3" s="9"/>
      <c r="G3" s="9"/>
      <c r="H3" s="9" t="s">
        <v>41</v>
      </c>
      <c r="I3" s="8"/>
      <c r="J3" s="8" t="s">
        <v>95</v>
      </c>
      <c r="K3" s="8"/>
      <c r="L3" s="9" t="s">
        <v>101</v>
      </c>
      <c r="M3" s="8" t="s">
        <v>42</v>
      </c>
      <c r="N3" s="9"/>
      <c r="O3" s="9" t="s">
        <v>43</v>
      </c>
      <c r="P3" s="9" t="s">
        <v>44</v>
      </c>
      <c r="Q3" s="9" t="s">
        <v>103</v>
      </c>
      <c r="R3" s="8" t="s">
        <v>38</v>
      </c>
      <c r="S3" s="10"/>
    </row>
    <row r="4" spans="1:19" ht="14.4" customHeight="1" thickBot="1" x14ac:dyDescent="0.3">
      <c r="A4" s="13">
        <v>1</v>
      </c>
      <c r="B4" s="14">
        <v>22</v>
      </c>
      <c r="C4" s="15" t="s">
        <v>255</v>
      </c>
      <c r="D4" s="16"/>
      <c r="E4" s="16"/>
      <c r="F4" s="16"/>
      <c r="G4" s="16"/>
      <c r="H4" s="17">
        <v>38961</v>
      </c>
      <c r="I4" s="17"/>
      <c r="J4" s="27" t="s">
        <v>4</v>
      </c>
      <c r="K4" s="22"/>
      <c r="L4" s="28" t="s">
        <v>97</v>
      </c>
      <c r="M4" s="24">
        <v>3.2881018518518518E-2</v>
      </c>
      <c r="N4" s="18"/>
      <c r="O4" s="26">
        <f t="shared" ref="O4:O7" si="0">M4-$M$2</f>
        <v>0</v>
      </c>
      <c r="P4" s="19"/>
      <c r="Q4" s="20">
        <v>40</v>
      </c>
      <c r="R4" s="30" t="s">
        <v>89</v>
      </c>
      <c r="S4" s="21"/>
    </row>
    <row r="5" spans="1:19" ht="14.4" customHeight="1" thickBot="1" x14ac:dyDescent="0.3">
      <c r="A5" s="13">
        <v>2</v>
      </c>
      <c r="B5" s="14">
        <v>18</v>
      </c>
      <c r="C5" s="15" t="s">
        <v>260</v>
      </c>
      <c r="D5" s="16"/>
      <c r="E5" s="16"/>
      <c r="F5" s="16"/>
      <c r="G5" s="16"/>
      <c r="H5" s="17">
        <v>38998</v>
      </c>
      <c r="I5" s="17"/>
      <c r="J5" s="27" t="s">
        <v>8</v>
      </c>
      <c r="K5" s="22"/>
      <c r="L5" s="28" t="s">
        <v>219</v>
      </c>
      <c r="M5" s="24">
        <v>3.7610069444444449E-2</v>
      </c>
      <c r="N5" s="18"/>
      <c r="O5" s="26">
        <f t="shared" si="0"/>
        <v>4.7290509259259317E-3</v>
      </c>
      <c r="P5" s="19"/>
      <c r="Q5" s="20">
        <v>38</v>
      </c>
      <c r="R5" s="30" t="s">
        <v>222</v>
      </c>
      <c r="S5" s="21"/>
    </row>
    <row r="6" spans="1:19" ht="14.4" customHeight="1" thickBot="1" x14ac:dyDescent="0.3">
      <c r="A6" s="13">
        <v>3</v>
      </c>
      <c r="B6" s="14">
        <v>32</v>
      </c>
      <c r="C6" s="15" t="s">
        <v>37</v>
      </c>
      <c r="D6" s="16"/>
      <c r="E6" s="16"/>
      <c r="F6" s="16"/>
      <c r="G6" s="16"/>
      <c r="H6" s="17">
        <v>38368</v>
      </c>
      <c r="I6" s="17"/>
      <c r="J6" s="27" t="s">
        <v>29</v>
      </c>
      <c r="K6" s="22"/>
      <c r="L6" s="28" t="s">
        <v>238</v>
      </c>
      <c r="M6" s="24">
        <v>3.8632523148148148E-2</v>
      </c>
      <c r="N6" s="18"/>
      <c r="O6" s="26">
        <f t="shared" si="0"/>
        <v>5.7515046296296307E-3</v>
      </c>
      <c r="P6" s="19"/>
      <c r="Q6" s="20">
        <v>37</v>
      </c>
      <c r="R6" s="30" t="s">
        <v>240</v>
      </c>
      <c r="S6" s="21"/>
    </row>
    <row r="7" spans="1:19" ht="14.4" customHeight="1" thickBot="1" x14ac:dyDescent="0.3">
      <c r="A7" s="13">
        <v>4</v>
      </c>
      <c r="B7" s="14">
        <v>21</v>
      </c>
      <c r="C7" s="15" t="s">
        <v>253</v>
      </c>
      <c r="D7" s="16"/>
      <c r="E7" s="16"/>
      <c r="F7" s="16"/>
      <c r="G7" s="16"/>
      <c r="H7" s="17">
        <v>39063</v>
      </c>
      <c r="I7" s="17"/>
      <c r="J7" s="27" t="s">
        <v>262</v>
      </c>
      <c r="K7" s="22"/>
      <c r="L7" s="28" t="s">
        <v>151</v>
      </c>
      <c r="M7" s="24">
        <v>4.1172337962962963E-2</v>
      </c>
      <c r="N7" s="18"/>
      <c r="O7" s="26">
        <f t="shared" si="0"/>
        <v>8.2913194444444449E-3</v>
      </c>
      <c r="P7" s="19"/>
      <c r="Q7" s="20">
        <v>36</v>
      </c>
      <c r="R7" s="30" t="s">
        <v>264</v>
      </c>
      <c r="S7" s="21"/>
    </row>
    <row r="8" spans="1:19" s="1" customFormat="1" ht="32.4" customHeight="1" x14ac:dyDescent="0.3">
      <c r="B8" s="2" t="s">
        <v>295</v>
      </c>
      <c r="C8" s="3"/>
      <c r="H8" s="4"/>
      <c r="J8" s="2"/>
      <c r="K8" s="2"/>
      <c r="L8" s="5"/>
    </row>
    <row r="9" spans="1:19" s="1" customFormat="1" thickBot="1" x14ac:dyDescent="0.3">
      <c r="H9" s="4"/>
      <c r="J9" s="4"/>
      <c r="K9" s="4"/>
      <c r="L9" s="5"/>
      <c r="M9" s="25">
        <f>M11</f>
        <v>2.9464930555555557E-2</v>
      </c>
    </row>
    <row r="10" spans="1:19" ht="15.6" thickBot="1" x14ac:dyDescent="0.3">
      <c r="A10" s="6" t="s">
        <v>336</v>
      </c>
      <c r="B10" s="7" t="s">
        <v>39</v>
      </c>
      <c r="C10" s="8" t="s">
        <v>40</v>
      </c>
      <c r="D10" s="9"/>
      <c r="E10" s="9"/>
      <c r="F10" s="9"/>
      <c r="G10" s="9"/>
      <c r="H10" s="9" t="s">
        <v>41</v>
      </c>
      <c r="I10" s="8"/>
      <c r="J10" s="8" t="s">
        <v>95</v>
      </c>
      <c r="K10" s="8"/>
      <c r="L10" s="9" t="s">
        <v>101</v>
      </c>
      <c r="M10" s="8" t="s">
        <v>42</v>
      </c>
      <c r="N10" s="9"/>
      <c r="O10" s="9" t="s">
        <v>43</v>
      </c>
      <c r="P10" s="9" t="s">
        <v>44</v>
      </c>
      <c r="Q10" s="9" t="s">
        <v>103</v>
      </c>
      <c r="R10" s="8" t="s">
        <v>38</v>
      </c>
      <c r="S10" s="10"/>
    </row>
    <row r="11" spans="1:19" ht="14.4" customHeight="1" thickBot="1" x14ac:dyDescent="0.3">
      <c r="A11" s="13">
        <v>1</v>
      </c>
      <c r="B11" s="14">
        <v>30</v>
      </c>
      <c r="C11" s="15" t="s">
        <v>254</v>
      </c>
      <c r="D11" s="16"/>
      <c r="E11" s="16"/>
      <c r="F11" s="16"/>
      <c r="G11" s="16"/>
      <c r="H11" s="17">
        <v>34020</v>
      </c>
      <c r="I11" s="17"/>
      <c r="J11" s="27" t="s">
        <v>161</v>
      </c>
      <c r="K11" s="22"/>
      <c r="L11" s="28"/>
      <c r="M11" s="24">
        <v>2.9464930555555557E-2</v>
      </c>
      <c r="N11" s="18"/>
      <c r="O11" s="26">
        <f t="shared" ref="O11:O17" si="1">M11-$M$9</f>
        <v>0</v>
      </c>
      <c r="P11" s="19"/>
      <c r="Q11" s="20"/>
      <c r="R11" s="30"/>
      <c r="S11" s="21"/>
    </row>
    <row r="12" spans="1:19" ht="14.4" customHeight="1" thickBot="1" x14ac:dyDescent="0.3">
      <c r="A12" s="13">
        <v>2</v>
      </c>
      <c r="B12" s="14">
        <v>29</v>
      </c>
      <c r="C12" s="15" t="s">
        <v>256</v>
      </c>
      <c r="D12" s="16"/>
      <c r="E12" s="16"/>
      <c r="F12" s="16"/>
      <c r="G12" s="16"/>
      <c r="H12" s="17">
        <v>34986</v>
      </c>
      <c r="I12" s="17"/>
      <c r="J12" s="27" t="s">
        <v>161</v>
      </c>
      <c r="K12" s="22"/>
      <c r="L12" s="28"/>
      <c r="M12" s="24">
        <v>3.0155439814814812E-2</v>
      </c>
      <c r="N12" s="18"/>
      <c r="O12" s="26">
        <f t="shared" si="1"/>
        <v>6.905092592592553E-4</v>
      </c>
      <c r="P12" s="19"/>
      <c r="Q12" s="20"/>
      <c r="R12" s="30"/>
      <c r="S12" s="21"/>
    </row>
    <row r="13" spans="1:19" ht="14.4" customHeight="1" thickBot="1" x14ac:dyDescent="0.3">
      <c r="A13" s="13">
        <v>3</v>
      </c>
      <c r="B13" s="14">
        <v>27</v>
      </c>
      <c r="C13" s="15" t="s">
        <v>257</v>
      </c>
      <c r="D13" s="16"/>
      <c r="E13" s="16"/>
      <c r="F13" s="16"/>
      <c r="G13" s="16"/>
      <c r="H13" s="17">
        <v>35264</v>
      </c>
      <c r="I13" s="17"/>
      <c r="J13" s="27" t="s">
        <v>161</v>
      </c>
      <c r="K13" s="22"/>
      <c r="L13" s="28"/>
      <c r="M13" s="24">
        <v>3.1468171296296296E-2</v>
      </c>
      <c r="N13" s="18"/>
      <c r="O13" s="26">
        <f t="shared" si="1"/>
        <v>2.0032407407407395E-3</v>
      </c>
      <c r="P13" s="19"/>
      <c r="Q13" s="20"/>
      <c r="R13" s="30"/>
      <c r="S13" s="21"/>
    </row>
    <row r="14" spans="1:19" ht="14.4" customHeight="1" thickBot="1" x14ac:dyDescent="0.3">
      <c r="A14" s="13">
        <v>4</v>
      </c>
      <c r="B14" s="14">
        <v>26</v>
      </c>
      <c r="C14" s="15" t="s">
        <v>258</v>
      </c>
      <c r="D14" s="16"/>
      <c r="E14" s="16"/>
      <c r="F14" s="16"/>
      <c r="G14" s="16"/>
      <c r="H14" s="17">
        <v>38200</v>
      </c>
      <c r="I14" s="17"/>
      <c r="J14" s="27" t="s">
        <v>161</v>
      </c>
      <c r="K14" s="22"/>
      <c r="L14" s="28"/>
      <c r="M14" s="24">
        <v>3.1946875E-2</v>
      </c>
      <c r="N14" s="18"/>
      <c r="O14" s="26">
        <f t="shared" si="1"/>
        <v>2.4819444444444429E-3</v>
      </c>
      <c r="P14" s="19"/>
      <c r="Q14" s="20"/>
      <c r="R14" s="30"/>
      <c r="S14" s="21"/>
    </row>
    <row r="15" spans="1:19" ht="14.4" customHeight="1" thickBot="1" x14ac:dyDescent="0.3">
      <c r="A15" s="13">
        <v>5</v>
      </c>
      <c r="B15" s="14">
        <v>24</v>
      </c>
      <c r="C15" s="15" t="s">
        <v>252</v>
      </c>
      <c r="D15" s="16"/>
      <c r="E15" s="16"/>
      <c r="F15" s="16"/>
      <c r="G15" s="16"/>
      <c r="H15" s="17">
        <v>36671</v>
      </c>
      <c r="I15" s="17"/>
      <c r="J15" s="27" t="s">
        <v>261</v>
      </c>
      <c r="K15" s="22"/>
      <c r="L15" s="28" t="s">
        <v>97</v>
      </c>
      <c r="M15" s="24">
        <v>3.32625E-2</v>
      </c>
      <c r="N15" s="18"/>
      <c r="O15" s="26">
        <f t="shared" si="1"/>
        <v>3.7975694444444437E-3</v>
      </c>
      <c r="P15" s="19"/>
      <c r="Q15" s="20">
        <v>50</v>
      </c>
      <c r="R15" s="30" t="s">
        <v>89</v>
      </c>
      <c r="S15" s="21"/>
    </row>
    <row r="16" spans="1:19" ht="14.4" customHeight="1" thickBot="1" x14ac:dyDescent="0.3">
      <c r="A16" s="13">
        <v>6</v>
      </c>
      <c r="B16" s="14">
        <v>19</v>
      </c>
      <c r="C16" s="15" t="s">
        <v>35</v>
      </c>
      <c r="D16" s="16"/>
      <c r="E16" s="16"/>
      <c r="F16" s="16"/>
      <c r="G16" s="16"/>
      <c r="H16" s="17">
        <v>38295</v>
      </c>
      <c r="I16" s="17"/>
      <c r="J16" s="27" t="s">
        <v>1</v>
      </c>
      <c r="K16" s="22"/>
      <c r="L16" s="28"/>
      <c r="M16" s="24">
        <v>3.4963310185185184E-2</v>
      </c>
      <c r="N16" s="18"/>
      <c r="O16" s="26">
        <f t="shared" si="1"/>
        <v>5.4983796296296274E-3</v>
      </c>
      <c r="P16" s="19"/>
      <c r="Q16" s="20"/>
      <c r="R16" s="30"/>
      <c r="S16" s="21"/>
    </row>
    <row r="17" spans="1:19" ht="14.4" customHeight="1" thickBot="1" x14ac:dyDescent="0.3">
      <c r="A17" s="13">
        <v>7</v>
      </c>
      <c r="B17" s="14">
        <v>20</v>
      </c>
      <c r="C17" s="15" t="s">
        <v>251</v>
      </c>
      <c r="D17" s="16"/>
      <c r="E17" s="16"/>
      <c r="F17" s="16"/>
      <c r="G17" s="16"/>
      <c r="H17" s="17">
        <v>37488</v>
      </c>
      <c r="I17" s="17"/>
      <c r="J17" s="27" t="s">
        <v>2</v>
      </c>
      <c r="K17" s="22"/>
      <c r="L17" s="28" t="s">
        <v>137</v>
      </c>
      <c r="M17" s="24">
        <v>4.0723842592592589E-2</v>
      </c>
      <c r="N17" s="18"/>
      <c r="O17" s="26">
        <f t="shared" si="1"/>
        <v>1.1258912037037033E-2</v>
      </c>
      <c r="P17" s="19"/>
      <c r="Q17" s="20">
        <v>48</v>
      </c>
      <c r="R17" s="30" t="s">
        <v>263</v>
      </c>
      <c r="S17" s="21"/>
    </row>
    <row r="18" spans="1:19" ht="14.4" customHeight="1" thickBot="1" x14ac:dyDescent="0.3">
      <c r="A18" s="13"/>
      <c r="B18" s="14">
        <v>23</v>
      </c>
      <c r="C18" s="15" t="s">
        <v>36</v>
      </c>
      <c r="D18" s="16"/>
      <c r="E18" s="16"/>
      <c r="F18" s="16"/>
      <c r="G18" s="16"/>
      <c r="H18" s="17">
        <v>38101</v>
      </c>
      <c r="I18" s="17"/>
      <c r="J18" s="27" t="s">
        <v>4</v>
      </c>
      <c r="K18" s="22"/>
      <c r="L18" s="28" t="s">
        <v>97</v>
      </c>
      <c r="M18" s="24" t="s">
        <v>337</v>
      </c>
      <c r="N18" s="18"/>
      <c r="O18" s="26"/>
      <c r="P18" s="19"/>
      <c r="Q18" s="20"/>
      <c r="R18" s="30" t="s">
        <v>89</v>
      </c>
      <c r="S18" s="21"/>
    </row>
    <row r="19" spans="1:19" ht="14.4" customHeight="1" thickBot="1" x14ac:dyDescent="0.3">
      <c r="A19" s="13"/>
      <c r="B19" s="14">
        <v>28</v>
      </c>
      <c r="C19" s="15" t="s">
        <v>259</v>
      </c>
      <c r="D19" s="16"/>
      <c r="E19" s="16"/>
      <c r="F19" s="16"/>
      <c r="G19" s="16"/>
      <c r="H19" s="17">
        <v>35026</v>
      </c>
      <c r="I19" s="17"/>
      <c r="J19" s="27" t="s">
        <v>161</v>
      </c>
      <c r="K19" s="22"/>
      <c r="L19" s="28"/>
      <c r="M19" s="24" t="s">
        <v>333</v>
      </c>
      <c r="N19" s="18"/>
      <c r="O19" s="26"/>
      <c r="P19" s="19"/>
      <c r="Q19" s="20"/>
      <c r="R19" s="30"/>
      <c r="S19" s="21"/>
    </row>
    <row r="20" spans="1:19" s="1" customFormat="1" ht="13.2" x14ac:dyDescent="0.25">
      <c r="H20" s="4"/>
      <c r="J20" s="4"/>
      <c r="K20" s="4"/>
      <c r="L20" s="5"/>
      <c r="M20" s="25"/>
    </row>
    <row r="21" spans="1:19" s="1" customFormat="1" ht="13.2" x14ac:dyDescent="0.25">
      <c r="H21" s="4"/>
      <c r="J21" s="4"/>
      <c r="K21" s="4"/>
      <c r="L21" s="5"/>
      <c r="M21" s="25"/>
    </row>
    <row r="22" spans="1:19" s="1" customFormat="1" ht="13.2" x14ac:dyDescent="0.25">
      <c r="H22" s="4"/>
      <c r="J22" s="4"/>
      <c r="K22" s="4"/>
      <c r="L22" s="5"/>
      <c r="M22" s="25"/>
    </row>
    <row r="23" spans="1:19" s="1" customFormat="1" ht="13.2" x14ac:dyDescent="0.25">
      <c r="H23" s="4"/>
      <c r="J23" s="4"/>
      <c r="K23" s="4"/>
      <c r="L23" s="5"/>
      <c r="M23" s="25"/>
    </row>
    <row r="24" spans="1:19" s="1" customFormat="1" ht="13.2" x14ac:dyDescent="0.25">
      <c r="H24" s="4"/>
      <c r="J24" s="4"/>
      <c r="K24" s="4"/>
      <c r="L24" s="5"/>
      <c r="M24" s="25"/>
    </row>
    <row r="25" spans="1:19" s="1" customFormat="1" ht="13.2" x14ac:dyDescent="0.25">
      <c r="H25" s="4"/>
      <c r="J25" s="4"/>
      <c r="K25" s="4"/>
      <c r="L25" s="5"/>
      <c r="M25" s="25"/>
    </row>
    <row r="26" spans="1:19" s="1" customFormat="1" ht="13.2" x14ac:dyDescent="0.25">
      <c r="H26" s="4"/>
      <c r="J26" s="4"/>
      <c r="K26" s="4"/>
      <c r="L26" s="5"/>
      <c r="M26" s="25"/>
    </row>
    <row r="27" spans="1:19" s="1" customFormat="1" ht="13.2" x14ac:dyDescent="0.25">
      <c r="H27" s="4"/>
      <c r="J27" s="4"/>
      <c r="K27" s="4"/>
      <c r="L27" s="5"/>
      <c r="M27" s="25"/>
    </row>
    <row r="28" spans="1:19" s="1" customFormat="1" ht="13.2" x14ac:dyDescent="0.25">
      <c r="H28" s="4"/>
      <c r="J28" s="4"/>
      <c r="K28" s="4"/>
      <c r="L28" s="5"/>
      <c r="M28" s="25"/>
    </row>
    <row r="29" spans="1:19" s="1" customFormat="1" ht="13.2" x14ac:dyDescent="0.25">
      <c r="H29" s="4"/>
      <c r="J29" s="4"/>
      <c r="K29" s="4"/>
      <c r="L29" s="5"/>
      <c r="M29" s="25"/>
    </row>
    <row r="30" spans="1:19" s="1" customFormat="1" ht="13.2" x14ac:dyDescent="0.25">
      <c r="H30" s="4"/>
      <c r="J30" s="4"/>
      <c r="K30" s="4"/>
      <c r="L30" s="5"/>
      <c r="M30" s="25"/>
    </row>
    <row r="31" spans="1:19" s="1" customFormat="1" ht="32.4" customHeight="1" x14ac:dyDescent="0.3">
      <c r="B31" s="2" t="s">
        <v>297</v>
      </c>
      <c r="C31" s="3"/>
      <c r="H31" s="4"/>
      <c r="J31" s="2"/>
      <c r="K31" s="2"/>
      <c r="L31" s="5"/>
    </row>
    <row r="32" spans="1:19" s="1" customFormat="1" thickBot="1" x14ac:dyDescent="0.3">
      <c r="H32" s="4"/>
      <c r="J32" s="4"/>
      <c r="K32" s="4"/>
      <c r="L32" s="5"/>
      <c r="M32" s="25">
        <f>M34</f>
        <v>3.0418865740740743E-2</v>
      </c>
    </row>
    <row r="33" spans="1:19" ht="15.6" thickBot="1" x14ac:dyDescent="0.3">
      <c r="A33" s="6" t="s">
        <v>336</v>
      </c>
      <c r="B33" s="7" t="s">
        <v>39</v>
      </c>
      <c r="C33" s="8" t="s">
        <v>40</v>
      </c>
      <c r="D33" s="9"/>
      <c r="E33" s="9"/>
      <c r="F33" s="9"/>
      <c r="G33" s="9"/>
      <c r="H33" s="9" t="s">
        <v>41</v>
      </c>
      <c r="I33" s="8"/>
      <c r="J33" s="8" t="s">
        <v>95</v>
      </c>
      <c r="K33" s="8"/>
      <c r="L33" s="9" t="s">
        <v>101</v>
      </c>
      <c r="M33" s="8" t="s">
        <v>42</v>
      </c>
      <c r="N33" s="9"/>
      <c r="O33" s="9" t="s">
        <v>43</v>
      </c>
      <c r="P33" s="9" t="s">
        <v>44</v>
      </c>
      <c r="Q33" s="9" t="s">
        <v>103</v>
      </c>
      <c r="R33" s="8" t="s">
        <v>38</v>
      </c>
      <c r="S33" s="10"/>
    </row>
    <row r="34" spans="1:19" ht="14.4" customHeight="1" thickBot="1" x14ac:dyDescent="0.3">
      <c r="A34" s="13">
        <v>1</v>
      </c>
      <c r="B34" s="14">
        <v>13</v>
      </c>
      <c r="C34" s="31" t="s">
        <v>272</v>
      </c>
      <c r="D34" s="16"/>
      <c r="E34" s="16"/>
      <c r="F34" s="16"/>
      <c r="G34" s="16"/>
      <c r="H34" s="17" t="s">
        <v>284</v>
      </c>
      <c r="I34" s="17"/>
      <c r="J34" s="22" t="s">
        <v>161</v>
      </c>
      <c r="K34" s="22"/>
      <c r="L34" s="28"/>
      <c r="M34" s="24">
        <v>3.0418865740740743E-2</v>
      </c>
      <c r="N34" s="18"/>
      <c r="O34" s="26">
        <f t="shared" ref="O34:O38" si="2">M34-$M$32</f>
        <v>0</v>
      </c>
      <c r="P34" s="19"/>
      <c r="Q34" s="20"/>
      <c r="R34" s="30"/>
      <c r="S34" s="21"/>
    </row>
    <row r="35" spans="1:19" ht="14.4" customHeight="1" thickBot="1" x14ac:dyDescent="0.3">
      <c r="A35" s="13">
        <v>2</v>
      </c>
      <c r="B35" s="14">
        <v>10</v>
      </c>
      <c r="C35" s="31" t="s">
        <v>32</v>
      </c>
      <c r="D35" s="16"/>
      <c r="E35" s="16"/>
      <c r="F35" s="16"/>
      <c r="G35" s="16"/>
      <c r="H35" s="17" t="s">
        <v>13</v>
      </c>
      <c r="I35" s="17"/>
      <c r="J35" s="22" t="s">
        <v>4</v>
      </c>
      <c r="K35" s="22"/>
      <c r="L35" s="28" t="s">
        <v>97</v>
      </c>
      <c r="M35" s="24">
        <v>3.1626620370370367E-2</v>
      </c>
      <c r="N35" s="18"/>
      <c r="O35" s="26">
        <f t="shared" si="2"/>
        <v>1.2077546296296246E-3</v>
      </c>
      <c r="P35" s="19"/>
      <c r="Q35" s="20">
        <v>40</v>
      </c>
      <c r="R35" s="30" t="s">
        <v>89</v>
      </c>
      <c r="S35" s="21"/>
    </row>
    <row r="36" spans="1:19" ht="14.4" customHeight="1" thickBot="1" x14ac:dyDescent="0.3">
      <c r="A36" s="13">
        <v>3</v>
      </c>
      <c r="B36" s="14">
        <v>9</v>
      </c>
      <c r="C36" s="31" t="s">
        <v>33</v>
      </c>
      <c r="D36" s="16"/>
      <c r="E36" s="16"/>
      <c r="F36" s="16"/>
      <c r="G36" s="16"/>
      <c r="H36" s="17" t="s">
        <v>34</v>
      </c>
      <c r="I36" s="17"/>
      <c r="J36" s="22" t="s">
        <v>4</v>
      </c>
      <c r="K36" s="22"/>
      <c r="L36" s="28" t="s">
        <v>97</v>
      </c>
      <c r="M36" s="24">
        <v>3.3046412037037037E-2</v>
      </c>
      <c r="N36" s="18"/>
      <c r="O36" s="26">
        <f t="shared" si="2"/>
        <v>2.6275462962962945E-3</v>
      </c>
      <c r="P36" s="19"/>
      <c r="Q36" s="20">
        <v>38</v>
      </c>
      <c r="R36" s="30" t="s">
        <v>89</v>
      </c>
      <c r="S36" s="21"/>
    </row>
    <row r="37" spans="1:19" ht="14.4" customHeight="1" thickBot="1" x14ac:dyDescent="0.3">
      <c r="A37" s="13">
        <v>4</v>
      </c>
      <c r="B37" s="14">
        <v>5</v>
      </c>
      <c r="C37" s="31" t="s">
        <v>267</v>
      </c>
      <c r="D37" s="16"/>
      <c r="E37" s="16"/>
      <c r="F37" s="16"/>
      <c r="G37" s="16"/>
      <c r="H37" s="17" t="s">
        <v>281</v>
      </c>
      <c r="I37" s="17"/>
      <c r="J37" s="22" t="s">
        <v>12</v>
      </c>
      <c r="K37" s="22"/>
      <c r="L37" s="28"/>
      <c r="M37" s="78">
        <v>4.1864930555555555E-2</v>
      </c>
      <c r="N37" s="18"/>
      <c r="O37" s="26">
        <f t="shared" si="2"/>
        <v>1.1446064814814812E-2</v>
      </c>
      <c r="P37" s="19"/>
      <c r="Q37" s="20"/>
      <c r="R37" s="30"/>
      <c r="S37" s="21"/>
    </row>
    <row r="38" spans="1:19" ht="14.4" customHeight="1" thickBot="1" x14ac:dyDescent="0.3">
      <c r="A38" s="13">
        <v>5</v>
      </c>
      <c r="B38" s="14">
        <v>3</v>
      </c>
      <c r="C38" s="31" t="s">
        <v>265</v>
      </c>
      <c r="D38" s="16"/>
      <c r="E38" s="16"/>
      <c r="F38" s="16"/>
      <c r="G38" s="16"/>
      <c r="H38" s="17" t="s">
        <v>279</v>
      </c>
      <c r="I38" s="17"/>
      <c r="J38" s="22" t="s">
        <v>87</v>
      </c>
      <c r="K38" s="22"/>
      <c r="L38" s="28" t="s">
        <v>102</v>
      </c>
      <c r="M38" s="78">
        <v>4.2887615740740737E-2</v>
      </c>
      <c r="N38" s="18"/>
      <c r="O38" s="26">
        <f t="shared" si="2"/>
        <v>1.2468749999999994E-2</v>
      </c>
      <c r="P38" s="19"/>
      <c r="Q38" s="20">
        <v>37</v>
      </c>
      <c r="R38" s="30" t="s">
        <v>92</v>
      </c>
      <c r="S38" s="21"/>
    </row>
    <row r="39" spans="1:19" s="1" customFormat="1" ht="32.4" customHeight="1" x14ac:dyDescent="0.3">
      <c r="B39" s="2" t="s">
        <v>296</v>
      </c>
      <c r="C39" s="3"/>
      <c r="H39" s="4"/>
      <c r="J39" s="2"/>
      <c r="K39" s="2"/>
      <c r="L39" s="5"/>
    </row>
    <row r="40" spans="1:19" s="1" customFormat="1" thickBot="1" x14ac:dyDescent="0.3">
      <c r="H40" s="4"/>
      <c r="J40" s="4"/>
      <c r="K40" s="4"/>
      <c r="L40" s="5"/>
      <c r="M40" s="25">
        <f>M42</f>
        <v>2.7226041666666666E-2</v>
      </c>
    </row>
    <row r="41" spans="1:19" ht="15.6" thickBot="1" x14ac:dyDescent="0.3">
      <c r="A41" s="6" t="s">
        <v>336</v>
      </c>
      <c r="B41" s="7" t="s">
        <v>39</v>
      </c>
      <c r="C41" s="8" t="s">
        <v>40</v>
      </c>
      <c r="D41" s="9"/>
      <c r="E41" s="9"/>
      <c r="F41" s="9"/>
      <c r="G41" s="9"/>
      <c r="H41" s="9" t="s">
        <v>41</v>
      </c>
      <c r="I41" s="8"/>
      <c r="J41" s="8" t="s">
        <v>95</v>
      </c>
      <c r="K41" s="8"/>
      <c r="L41" s="9" t="s">
        <v>101</v>
      </c>
      <c r="M41" s="8" t="s">
        <v>42</v>
      </c>
      <c r="N41" s="9"/>
      <c r="O41" s="9" t="s">
        <v>43</v>
      </c>
      <c r="P41" s="9" t="s">
        <v>44</v>
      </c>
      <c r="Q41" s="9" t="s">
        <v>103</v>
      </c>
      <c r="R41" s="8" t="s">
        <v>38</v>
      </c>
      <c r="S41" s="10"/>
    </row>
    <row r="42" spans="1:19" ht="14.4" customHeight="1" thickBot="1" x14ac:dyDescent="0.3">
      <c r="A42" s="13">
        <v>1</v>
      </c>
      <c r="B42" s="14">
        <v>16</v>
      </c>
      <c r="C42" s="31" t="s">
        <v>277</v>
      </c>
      <c r="D42" s="16"/>
      <c r="E42" s="16"/>
      <c r="F42" s="16"/>
      <c r="G42" s="16"/>
      <c r="H42" s="17" t="s">
        <v>290</v>
      </c>
      <c r="I42" s="17"/>
      <c r="J42" s="22" t="s">
        <v>161</v>
      </c>
      <c r="K42" s="22"/>
      <c r="L42" s="28"/>
      <c r="M42" s="24">
        <v>2.7226041666666666E-2</v>
      </c>
      <c r="N42" s="18"/>
      <c r="O42" s="26">
        <f>M42-$M$40</f>
        <v>0</v>
      </c>
      <c r="P42" s="19"/>
      <c r="Q42" s="20"/>
      <c r="R42" s="30"/>
      <c r="S42" s="21"/>
    </row>
    <row r="43" spans="1:19" ht="14.4" customHeight="1" thickBot="1" x14ac:dyDescent="0.3">
      <c r="A43" s="13">
        <v>2</v>
      </c>
      <c r="B43" s="14">
        <v>14</v>
      </c>
      <c r="C43" s="31" t="s">
        <v>273</v>
      </c>
      <c r="D43" s="16"/>
      <c r="E43" s="16"/>
      <c r="F43" s="16"/>
      <c r="G43" s="16"/>
      <c r="H43" s="17" t="s">
        <v>286</v>
      </c>
      <c r="I43" s="17"/>
      <c r="J43" s="22" t="s">
        <v>161</v>
      </c>
      <c r="K43" s="22"/>
      <c r="L43" s="28"/>
      <c r="M43" s="24">
        <v>2.7689814814814816E-2</v>
      </c>
      <c r="N43" s="18"/>
      <c r="O43" s="26">
        <f t="shared" ref="O43:O50" si="3">M43-$M$40</f>
        <v>4.6377314814815065E-4</v>
      </c>
      <c r="P43" s="19"/>
      <c r="Q43" s="20"/>
      <c r="R43" s="30"/>
      <c r="S43" s="21"/>
    </row>
    <row r="44" spans="1:19" ht="14.4" customHeight="1" thickBot="1" x14ac:dyDescent="0.3">
      <c r="A44" s="13">
        <v>3</v>
      </c>
      <c r="B44" s="14">
        <v>4</v>
      </c>
      <c r="C44" s="31" t="s">
        <v>275</v>
      </c>
      <c r="D44" s="16"/>
      <c r="E44" s="16"/>
      <c r="F44" s="16"/>
      <c r="G44" s="16"/>
      <c r="H44" s="17" t="s">
        <v>288</v>
      </c>
      <c r="I44" s="17"/>
      <c r="J44" s="22" t="s">
        <v>293</v>
      </c>
      <c r="K44" s="22"/>
      <c r="L44" s="28"/>
      <c r="M44" s="24">
        <v>2.7737152777777774E-2</v>
      </c>
      <c r="N44" s="18"/>
      <c r="O44" s="26">
        <f t="shared" si="3"/>
        <v>5.1111111111110802E-4</v>
      </c>
      <c r="P44" s="19"/>
      <c r="Q44" s="20"/>
      <c r="R44" s="30"/>
      <c r="S44" s="21"/>
    </row>
    <row r="45" spans="1:19" ht="14.4" customHeight="1" thickBot="1" x14ac:dyDescent="0.3">
      <c r="A45" s="13">
        <v>4</v>
      </c>
      <c r="B45" s="14">
        <v>17</v>
      </c>
      <c r="C45" s="31" t="s">
        <v>271</v>
      </c>
      <c r="D45" s="16"/>
      <c r="E45" s="16"/>
      <c r="F45" s="16"/>
      <c r="G45" s="16"/>
      <c r="H45" s="17" t="s">
        <v>283</v>
      </c>
      <c r="I45" s="17"/>
      <c r="J45" s="22" t="s">
        <v>161</v>
      </c>
      <c r="K45" s="22"/>
      <c r="L45" s="28"/>
      <c r="M45" s="24">
        <v>2.8198263888888887E-2</v>
      </c>
      <c r="N45" s="18"/>
      <c r="O45" s="26">
        <f t="shared" si="3"/>
        <v>9.7222222222222154E-4</v>
      </c>
      <c r="P45" s="19"/>
      <c r="Q45" s="20"/>
      <c r="R45" s="30"/>
      <c r="S45" s="21"/>
    </row>
    <row r="46" spans="1:19" ht="14.4" customHeight="1" thickBot="1" x14ac:dyDescent="0.3">
      <c r="A46" s="13">
        <v>5</v>
      </c>
      <c r="B46" s="14">
        <v>15</v>
      </c>
      <c r="C46" s="31" t="s">
        <v>276</v>
      </c>
      <c r="D46" s="16"/>
      <c r="E46" s="16"/>
      <c r="F46" s="16"/>
      <c r="G46" s="16"/>
      <c r="H46" s="17" t="s">
        <v>289</v>
      </c>
      <c r="I46" s="17"/>
      <c r="J46" s="22" t="s">
        <v>161</v>
      </c>
      <c r="K46" s="22"/>
      <c r="L46" s="28"/>
      <c r="M46" s="24">
        <v>2.9420717592592592E-2</v>
      </c>
      <c r="N46" s="18"/>
      <c r="O46" s="26">
        <f t="shared" si="3"/>
        <v>2.1946759259259263E-3</v>
      </c>
      <c r="P46" s="19"/>
      <c r="Q46" s="20"/>
      <c r="R46" s="30"/>
      <c r="S46" s="21"/>
    </row>
    <row r="47" spans="1:19" ht="14.4" customHeight="1" thickBot="1" x14ac:dyDescent="0.3">
      <c r="A47" s="13">
        <v>6</v>
      </c>
      <c r="B47" s="14">
        <v>11</v>
      </c>
      <c r="C47" s="31" t="s">
        <v>269</v>
      </c>
      <c r="D47" s="16"/>
      <c r="E47" s="16"/>
      <c r="F47" s="16"/>
      <c r="G47" s="16"/>
      <c r="H47" s="17" t="s">
        <v>15</v>
      </c>
      <c r="I47" s="17"/>
      <c r="J47" s="22" t="s">
        <v>4</v>
      </c>
      <c r="K47" s="22"/>
      <c r="L47" s="28" t="s">
        <v>97</v>
      </c>
      <c r="M47" s="24">
        <v>3.187939814814815E-2</v>
      </c>
      <c r="N47" s="18"/>
      <c r="O47" s="26">
        <f t="shared" si="3"/>
        <v>4.653356481481484E-3</v>
      </c>
      <c r="P47" s="19"/>
      <c r="Q47" s="20">
        <v>50</v>
      </c>
      <c r="R47" s="30" t="s">
        <v>89</v>
      </c>
      <c r="S47" s="21"/>
    </row>
    <row r="48" spans="1:19" ht="14.4" customHeight="1" thickBot="1" x14ac:dyDescent="0.3">
      <c r="A48" s="13">
        <v>7</v>
      </c>
      <c r="B48" s="14">
        <v>8</v>
      </c>
      <c r="C48" s="31" t="s">
        <v>268</v>
      </c>
      <c r="D48" s="16"/>
      <c r="E48" s="16"/>
      <c r="F48" s="16"/>
      <c r="G48" s="16"/>
      <c r="H48" s="17" t="s">
        <v>282</v>
      </c>
      <c r="I48" s="17"/>
      <c r="J48" s="22" t="s">
        <v>218</v>
      </c>
      <c r="K48" s="22"/>
      <c r="L48" s="28"/>
      <c r="M48" s="24">
        <v>3.210289351851852E-2</v>
      </c>
      <c r="N48" s="18"/>
      <c r="O48" s="26">
        <f t="shared" si="3"/>
        <v>4.8768518518518544E-3</v>
      </c>
      <c r="P48" s="19"/>
      <c r="Q48" s="20"/>
      <c r="R48" s="30"/>
      <c r="S48" s="21"/>
    </row>
    <row r="49" spans="1:19" ht="14.4" customHeight="1" thickBot="1" x14ac:dyDescent="0.3">
      <c r="A49" s="13">
        <v>8</v>
      </c>
      <c r="B49" s="14">
        <v>12</v>
      </c>
      <c r="C49" s="31" t="s">
        <v>266</v>
      </c>
      <c r="D49" s="16"/>
      <c r="E49" s="16"/>
      <c r="F49" s="16"/>
      <c r="G49" s="16"/>
      <c r="H49" s="17" t="s">
        <v>280</v>
      </c>
      <c r="I49" s="17"/>
      <c r="J49" s="22" t="s">
        <v>4</v>
      </c>
      <c r="K49" s="22"/>
      <c r="L49" s="28" t="s">
        <v>97</v>
      </c>
      <c r="M49" s="24">
        <v>3.3819444444444444E-2</v>
      </c>
      <c r="N49" s="18"/>
      <c r="O49" s="26">
        <f t="shared" si="3"/>
        <v>6.5934027777777779E-3</v>
      </c>
      <c r="P49" s="19"/>
      <c r="Q49" s="20">
        <v>48</v>
      </c>
      <c r="R49" s="30" t="s">
        <v>89</v>
      </c>
      <c r="S49" s="21"/>
    </row>
    <row r="50" spans="1:19" ht="14.4" customHeight="1" thickBot="1" x14ac:dyDescent="0.3">
      <c r="A50" s="13">
        <v>9</v>
      </c>
      <c r="B50" s="14">
        <v>6</v>
      </c>
      <c r="C50" s="31" t="s">
        <v>334</v>
      </c>
      <c r="D50" s="16"/>
      <c r="E50" s="16"/>
      <c r="F50" s="16"/>
      <c r="G50" s="16"/>
      <c r="H50" s="17" t="s">
        <v>285</v>
      </c>
      <c r="I50" s="17"/>
      <c r="J50" s="22" t="s">
        <v>12</v>
      </c>
      <c r="K50" s="22"/>
      <c r="L50" s="28"/>
      <c r="M50" s="24">
        <v>3.4554398148148147E-2</v>
      </c>
      <c r="N50" s="18"/>
      <c r="O50" s="26">
        <f t="shared" si="3"/>
        <v>7.3283564814814808E-3</v>
      </c>
      <c r="P50" s="19"/>
      <c r="Q50" s="20"/>
      <c r="R50" s="30"/>
      <c r="S50" s="21"/>
    </row>
    <row r="51" spans="1:19" ht="14.4" customHeight="1" thickBot="1" x14ac:dyDescent="0.3">
      <c r="A51" s="13"/>
      <c r="B51" s="14">
        <v>2</v>
      </c>
      <c r="C51" s="31" t="s">
        <v>278</v>
      </c>
      <c r="D51" s="16"/>
      <c r="E51" s="16"/>
      <c r="F51" s="16"/>
      <c r="G51" s="16"/>
      <c r="H51" s="17" t="s">
        <v>291</v>
      </c>
      <c r="I51" s="17"/>
      <c r="J51" s="22" t="s">
        <v>294</v>
      </c>
      <c r="K51" s="22"/>
      <c r="L51" s="28"/>
      <c r="M51" s="24" t="s">
        <v>333</v>
      </c>
      <c r="N51" s="18"/>
      <c r="O51" s="26"/>
      <c r="P51" s="19"/>
      <c r="Q51" s="20"/>
      <c r="R51" s="30"/>
      <c r="S51" s="21"/>
    </row>
    <row r="52" spans="1:19" ht="14.4" customHeight="1" thickBot="1" x14ac:dyDescent="0.3">
      <c r="A52" s="13"/>
      <c r="B52" s="14">
        <v>1</v>
      </c>
      <c r="C52" s="31" t="s">
        <v>274</v>
      </c>
      <c r="D52" s="16"/>
      <c r="E52" s="16"/>
      <c r="F52" s="16"/>
      <c r="G52" s="16"/>
      <c r="H52" s="17" t="s">
        <v>287</v>
      </c>
      <c r="I52" s="17"/>
      <c r="J52" s="22" t="s">
        <v>292</v>
      </c>
      <c r="K52" s="22"/>
      <c r="L52" s="28"/>
      <c r="M52" s="24" t="s">
        <v>333</v>
      </c>
      <c r="N52" s="18"/>
      <c r="O52" s="26"/>
      <c r="P52" s="19"/>
      <c r="Q52" s="20"/>
      <c r="R52" s="30"/>
      <c r="S52" s="21"/>
    </row>
  </sheetData>
  <sortState ref="A4:S19">
    <sortCondition descending="1" ref="H4:H19"/>
  </sortState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 xml:space="preserve">&amp;L&amp;"Century Gothic,Paryškintasis"&amp;14
50-asis TARPTAUTINIS SPORTINIO ĖJIMO FESTIVALIS 
ALYTUS 2024&amp;R&amp;12     &amp;G             2024 m. rugsėjo 20 d.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1000m M (2013 ir jaun.) 1</vt:lpstr>
      <vt:lpstr>1000m M (2013 ir jaun.) 2</vt:lpstr>
      <vt:lpstr>1000m M (2013 ir jaun.) Suvest.</vt:lpstr>
      <vt:lpstr>1000m M (2011-2012)</vt:lpstr>
      <vt:lpstr>1000m V (2013 ir jaun.)</vt:lpstr>
      <vt:lpstr>1000m V (2011-2012)</vt:lpstr>
      <vt:lpstr>3000m M V Mv</vt:lpstr>
      <vt:lpstr>5000m M V Vv</vt:lpstr>
      <vt:lpstr>10000 M V</vt:lpstr>
      <vt:lpstr>Estafetės 4x500 Mix</vt:lpstr>
      <vt:lpstr>Komandiniai rezultatai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Step</cp:lastModifiedBy>
  <cp:lastPrinted>2024-09-20T10:23:44Z</cp:lastPrinted>
  <dcterms:created xsi:type="dcterms:W3CDTF">2021-06-11T13:28:23Z</dcterms:created>
  <dcterms:modified xsi:type="dcterms:W3CDTF">2024-09-20T10:26:38Z</dcterms:modified>
</cp:coreProperties>
</file>