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7" activeTab="8"/>
  </bookViews>
  <sheets>
    <sheet name="SP W" sheetId="1" r:id="rId1"/>
    <sheet name="SP M" sheetId="2" r:id="rId2"/>
    <sheet name="DT W" sheetId="3" r:id="rId3"/>
    <sheet name="DT M" sheetId="4" r:id="rId4"/>
    <sheet name="HT W" sheetId="5" r:id="rId5"/>
    <sheet name="HT M" sheetId="6" r:id="rId6"/>
    <sheet name="JT W" sheetId="7" r:id="rId7"/>
    <sheet name="JT M" sheetId="8" r:id="rId8"/>
    <sheet name="Teams Score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eg">'[1]nbox'!$C$70:$D$105</definedName>
    <definedName name="brez">'[2]beg_rez'!$I$5:$AN$77</definedName>
    <definedName name="dal">'[2]dal_r'!$D$3:$AX$76</definedName>
    <definedName name="dfdsfdsf">#REF!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>#REF!</definedName>
    <definedName name="komj">'[2]viso J tsk'!$C$3:$F$16</definedName>
    <definedName name="komjc">'[2]viso JC tsk'!$C$3:$F$16</definedName>
    <definedName name="kph">#REF!</definedName>
    <definedName name="kv">'[2]st6tk'!$AF$54:$AG$63</definedName>
    <definedName name="kv4tk">'[2]st4tk'!$U$49:$V$58</definedName>
    <definedName name="kvabs">'[3]3km sp ėj'!#REF!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xdfd">#REF!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<sst xmlns="http://schemas.openxmlformats.org/spreadsheetml/2006/main" count="799" uniqueCount="228">
  <si>
    <t>BALTIC MATCH THROWING EVENTS</t>
  </si>
  <si>
    <t>14 May 2016, Alytus (LTU)</t>
  </si>
  <si>
    <t>Shot Put Men</t>
  </si>
  <si>
    <t>Name, surname</t>
  </si>
  <si>
    <t>Result</t>
  </si>
  <si>
    <t>Points</t>
  </si>
  <si>
    <t>No.</t>
  </si>
  <si>
    <t>Team</t>
  </si>
  <si>
    <t>Shot Put Women</t>
  </si>
  <si>
    <t>Discus Throw Women</t>
  </si>
  <si>
    <t>Discus Throw Men</t>
  </si>
  <si>
    <t>Hammer Throw Women</t>
  </si>
  <si>
    <t>Hammer Throw Men</t>
  </si>
  <si>
    <t>Date of Birth</t>
  </si>
  <si>
    <t>Giedrė Kupstytė</t>
  </si>
  <si>
    <t>Senior</t>
  </si>
  <si>
    <t xml:space="preserve">Kārlis Noriņš </t>
  </si>
  <si>
    <t>LAT</t>
  </si>
  <si>
    <t>Priidu Niit</t>
  </si>
  <si>
    <t>EST</t>
  </si>
  <si>
    <t>Aleksas Abromavičius</t>
  </si>
  <si>
    <t>LTU</t>
  </si>
  <si>
    <t>Eligijus Ruškys</t>
  </si>
  <si>
    <t>U-18</t>
  </si>
  <si>
    <t>Aleksandrs Ķuneļs</t>
  </si>
  <si>
    <t>1999-10-05</t>
  </si>
  <si>
    <t>Kiur Kalme</t>
  </si>
  <si>
    <t>4</t>
  </si>
  <si>
    <t>Tomas Sabašinskas</t>
  </si>
  <si>
    <t>2000-03-15</t>
  </si>
  <si>
    <t>U-20</t>
  </si>
  <si>
    <t>Kaufmanis Lauris</t>
  </si>
  <si>
    <t>Kert Piirimäe</t>
  </si>
  <si>
    <t>3</t>
  </si>
  <si>
    <t>Rokas Jakimavičius</t>
  </si>
  <si>
    <t>1997-04-28</t>
  </si>
  <si>
    <t>148</t>
  </si>
  <si>
    <t>Jaunius Meinoris</t>
  </si>
  <si>
    <t>1997-10-05</t>
  </si>
  <si>
    <t>U-23</t>
  </si>
  <si>
    <t>Rūdolfs Rubezis</t>
  </si>
  <si>
    <t>1995-06-21</t>
  </si>
  <si>
    <t>Jander Heil</t>
  </si>
  <si>
    <t>2</t>
  </si>
  <si>
    <t>Lukas Laima</t>
  </si>
  <si>
    <t>1995-02-19</t>
  </si>
  <si>
    <t>Discus Throw M U23</t>
  </si>
  <si>
    <t>Edvards Kolidzejs</t>
  </si>
  <si>
    <t>1999-08-17</t>
  </si>
  <si>
    <t>Mihkel Lepaste</t>
  </si>
  <si>
    <t>20</t>
  </si>
  <si>
    <t>Augustas Kunc</t>
  </si>
  <si>
    <t>2000-01-29</t>
  </si>
  <si>
    <t>Herman Mõlder</t>
  </si>
  <si>
    <t>EST bk</t>
  </si>
  <si>
    <t xml:space="preserve">Dāvis Oliņš </t>
  </si>
  <si>
    <t>1997-02-04</t>
  </si>
  <si>
    <t>Toomas Tankler</t>
  </si>
  <si>
    <t>19</t>
  </si>
  <si>
    <t>Tomas Vasiliauskas</t>
  </si>
  <si>
    <t>1997-11-28</t>
  </si>
  <si>
    <t>146</t>
  </si>
  <si>
    <t>Vytenis Giedraitis</t>
  </si>
  <si>
    <t>1998-08-13</t>
  </si>
  <si>
    <t>LTU bk</t>
  </si>
  <si>
    <t>Maksims Borovikovs</t>
  </si>
  <si>
    <t>1996-01-11</t>
  </si>
  <si>
    <t>Jaan Kiisk</t>
  </si>
  <si>
    <t>18</t>
  </si>
  <si>
    <t>Lukas Simonavičius</t>
  </si>
  <si>
    <t>1995-10-31</t>
  </si>
  <si>
    <t>Igors Sokolovs</t>
  </si>
  <si>
    <t>1974-08-17</t>
  </si>
  <si>
    <t>Tomas Juknevičius</t>
  </si>
  <si>
    <t>LAT bk</t>
  </si>
  <si>
    <t>Hammer Throw M U23</t>
  </si>
  <si>
    <t>Matīss Velps</t>
  </si>
  <si>
    <t>1999-07-09</t>
  </si>
  <si>
    <t>12</t>
  </si>
  <si>
    <t>Martynas Gaižauskas</t>
  </si>
  <si>
    <t>2000-04-26</t>
  </si>
  <si>
    <t>Patriks Gailums</t>
  </si>
  <si>
    <t>1998-05-10</t>
  </si>
  <si>
    <t>Martin Moldau</t>
  </si>
  <si>
    <t>11</t>
  </si>
  <si>
    <t>Modestas Masteika</t>
  </si>
  <si>
    <t>1998-09-25</t>
  </si>
  <si>
    <t>Ričards Griezītis</t>
  </si>
  <si>
    <t>1997-03-01</t>
  </si>
  <si>
    <t>Mihkel Leib</t>
  </si>
  <si>
    <t>10</t>
  </si>
  <si>
    <t>Martynas Mankevičius</t>
  </si>
  <si>
    <t>1997-06-16</t>
  </si>
  <si>
    <t>Jāzeps Groza</t>
  </si>
  <si>
    <t>1997-09-26</t>
  </si>
  <si>
    <t>Ergo Tamm</t>
  </si>
  <si>
    <t>9</t>
  </si>
  <si>
    <t>Nerijus Lučkauskas</t>
  </si>
  <si>
    <t>1991-01-10</t>
  </si>
  <si>
    <t>Edgar Liiber</t>
  </si>
  <si>
    <t>28</t>
  </si>
  <si>
    <t>Robertas Baltutis</t>
  </si>
  <si>
    <t>1999-05-09</t>
  </si>
  <si>
    <t>Paulius Gelažius</t>
  </si>
  <si>
    <t>1998-04-20</t>
  </si>
  <si>
    <t xml:space="preserve">Edgars Berķis </t>
  </si>
  <si>
    <t>1996-01-25</t>
  </si>
  <si>
    <t>26</t>
  </si>
  <si>
    <t>Karolis Čekanavičius</t>
  </si>
  <si>
    <t>1996-03-26</t>
  </si>
  <si>
    <t xml:space="preserve">Rūdolfs Rubezis </t>
  </si>
  <si>
    <t>Mantas Laurinavičius</t>
  </si>
  <si>
    <t>Shot Put M U23</t>
  </si>
  <si>
    <t>Elīza Puķane</t>
  </si>
  <si>
    <t>Emely Karhu</t>
  </si>
  <si>
    <t>8</t>
  </si>
  <si>
    <t>Agnė Jonkutė</t>
  </si>
  <si>
    <t>1999-03-13</t>
  </si>
  <si>
    <t>Lāsma Padedze</t>
  </si>
  <si>
    <t>1998-07-29</t>
  </si>
  <si>
    <t>Madli Rahuvarm</t>
  </si>
  <si>
    <t>7</t>
  </si>
  <si>
    <t>Brigita Budrytė</t>
  </si>
  <si>
    <t>1999-07-24</t>
  </si>
  <si>
    <t>Kristīna Strazdīte</t>
  </si>
  <si>
    <t>Kätlin Piirimäe</t>
  </si>
  <si>
    <t>6</t>
  </si>
  <si>
    <t>Ieva Zarankaitė</t>
  </si>
  <si>
    <t>1994-11-23</t>
  </si>
  <si>
    <t>Inga Miķelsone</t>
  </si>
  <si>
    <t>1991-03-17</t>
  </si>
  <si>
    <t>Kätlin Tõllasson</t>
  </si>
  <si>
    <t>Larisa Voroneckaja</t>
  </si>
  <si>
    <t>1983-01-12</t>
  </si>
  <si>
    <t>Liene Roziņa</t>
  </si>
  <si>
    <t>1999-06-08</t>
  </si>
  <si>
    <t>24</t>
  </si>
  <si>
    <t>Ugnė Butėnaitė</t>
  </si>
  <si>
    <t>2000-05-20</t>
  </si>
  <si>
    <t>Laura Feldmane</t>
  </si>
  <si>
    <t>Jurita Matuseviča</t>
  </si>
  <si>
    <t>1997-09-08</t>
  </si>
  <si>
    <t>Rael Kalda</t>
  </si>
  <si>
    <t>23</t>
  </si>
  <si>
    <t>Aistė Žiginskaitė</t>
  </si>
  <si>
    <t>1998-07-17</t>
  </si>
  <si>
    <t>Kristīne Iščerjakova</t>
  </si>
  <si>
    <t>2000-08-30</t>
  </si>
  <si>
    <t>Meriliis Mägi</t>
  </si>
  <si>
    <t>22</t>
  </si>
  <si>
    <t>Karina Šiaulytė</t>
  </si>
  <si>
    <t>1996-11-03</t>
  </si>
  <si>
    <t>Karina Orlova</t>
  </si>
  <si>
    <t>1988-09-02</t>
  </si>
  <si>
    <t>Ellina Anissimova</t>
  </si>
  <si>
    <t>21</t>
  </si>
  <si>
    <t>Aiva Krasickaitė</t>
  </si>
  <si>
    <t>1998-03-09</t>
  </si>
  <si>
    <t>Annija Pūlmane</t>
  </si>
  <si>
    <t>1999-01-14</t>
  </si>
  <si>
    <t>Laura Trašanov</t>
  </si>
  <si>
    <t>16</t>
  </si>
  <si>
    <t>Lina Surgelaitė</t>
  </si>
  <si>
    <t>1999-06-06</t>
  </si>
  <si>
    <t>Aiva Niedra</t>
  </si>
  <si>
    <t>1999-03-18</t>
  </si>
  <si>
    <t>Mirell Luik</t>
  </si>
  <si>
    <t>15</t>
  </si>
  <si>
    <t>Akvilė Gedminaitė</t>
  </si>
  <si>
    <t>1997-01-07</t>
  </si>
  <si>
    <t>Linda Luīze Šalme</t>
  </si>
  <si>
    <t>1998-06-27</t>
  </si>
  <si>
    <t>Marcella Liiv</t>
  </si>
  <si>
    <t>14</t>
  </si>
  <si>
    <t>Kamilė Kunickaitė</t>
  </si>
  <si>
    <t>1997-05-27</t>
  </si>
  <si>
    <t>Agnese Vilcāne</t>
  </si>
  <si>
    <t>1997-11-06</t>
  </si>
  <si>
    <t>Liina Laasma</t>
  </si>
  <si>
    <t>13</t>
  </si>
  <si>
    <t>Indrė Jakubaitytė</t>
  </si>
  <si>
    <t>Hammer Throw W U23</t>
  </si>
  <si>
    <t>Hammer Throw W U20</t>
  </si>
  <si>
    <t>Discus Throw W U23</t>
  </si>
  <si>
    <t>Discus Throw W U20</t>
  </si>
  <si>
    <t>Discus Throw W U18</t>
  </si>
  <si>
    <t>Lisa Lannusalu</t>
  </si>
  <si>
    <t>30</t>
  </si>
  <si>
    <t>Valerija Kolontaj</t>
  </si>
  <si>
    <t>1999-08-01</t>
  </si>
  <si>
    <t>Dita Kaša</t>
  </si>
  <si>
    <t>1997-08-14</t>
  </si>
  <si>
    <t>Linda Ozola</t>
  </si>
  <si>
    <t>1993-06-13</t>
  </si>
  <si>
    <t>Shot Put W U23</t>
  </si>
  <si>
    <t>Shot Put W U20</t>
  </si>
  <si>
    <t>TEAM</t>
  </si>
  <si>
    <t>AGE</t>
  </si>
  <si>
    <t>GROUP</t>
  </si>
  <si>
    <t>Shot Put</t>
  </si>
  <si>
    <t>Women</t>
  </si>
  <si>
    <t>Men</t>
  </si>
  <si>
    <t>Hammer</t>
  </si>
  <si>
    <t>POINTS</t>
  </si>
  <si>
    <t>PLACE</t>
  </si>
  <si>
    <t>Discus</t>
  </si>
  <si>
    <t>Teams Score</t>
  </si>
  <si>
    <t>Genro Paas</t>
  </si>
  <si>
    <t>X</t>
  </si>
  <si>
    <t>Place</t>
  </si>
  <si>
    <t>–</t>
  </si>
  <si>
    <t>Shot Put M U20     6 kg</t>
  </si>
  <si>
    <t>Shot Put M U18      5 kg</t>
  </si>
  <si>
    <t>Shot Put W U18      3 kg</t>
  </si>
  <si>
    <t>Hammer Throw W U18      3 kg</t>
  </si>
  <si>
    <t>Hammer Throw M U20     6 kg</t>
  </si>
  <si>
    <t>Hammer Throw M U18      5 kg</t>
  </si>
  <si>
    <t>Discus Throw M U20    1,75 kg</t>
  </si>
  <si>
    <t>Discus Throw M U18     1,5 kg</t>
  </si>
  <si>
    <t>Javelin</t>
  </si>
  <si>
    <t>Javelin Throw Women</t>
  </si>
  <si>
    <t>Javelin Throw U23</t>
  </si>
  <si>
    <t>Javelin Throw U20</t>
  </si>
  <si>
    <t>Javelin Throw U18      500g</t>
  </si>
  <si>
    <t>Javelin Throw Men</t>
  </si>
  <si>
    <t>Javelin Throw M U23</t>
  </si>
  <si>
    <t>Javelin Throw M U20</t>
  </si>
  <si>
    <t>Javelin Throw M U18      700g</t>
  </si>
</sst>
</file>

<file path=xl/styles.xml><?xml version="1.0" encoding="utf-8"?>
<styleSheet xmlns="http://schemas.openxmlformats.org/spreadsheetml/2006/main">
  <numFmts count="5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_(* #,##0.00_);_(* \(#,##0.00\);_(* &quot;-&quot;??_);_(@_)"/>
    <numFmt numFmtId="181" formatCode="_-* #,##0_-;\-* #,##0_-;_-* &quot;-&quot;_-;_-@_-"/>
    <numFmt numFmtId="182" formatCode="_-* #,##0.00_-;\-* #,##0.00_-;_-* &quot;-&quot;??_-;_-@_-"/>
    <numFmt numFmtId="183" formatCode="[Red]0%;[Red]\(0%\)"/>
    <numFmt numFmtId="184" formatCode="yyyy\-mm\-dd;@"/>
    <numFmt numFmtId="185" formatCode="m:ss.00"/>
    <numFmt numFmtId="186" formatCode="[$-FC27]yyyy\ &quot;m.&quot;\ mmmm\ d\ &quot;d.&quot;;@"/>
    <numFmt numFmtId="187" formatCode="[m]:ss.00"/>
    <numFmt numFmtId="188" formatCode="hh:mm;@"/>
    <numFmt numFmtId="189" formatCode="0%;\(0%\)"/>
    <numFmt numFmtId="190" formatCode="\ \ @"/>
    <numFmt numFmtId="191" formatCode="\ \ \ \ @"/>
    <numFmt numFmtId="192" formatCode="_-&quot;IRL&quot;* #,##0_-;\-&quot;IRL&quot;* #,##0_-;_-&quot;IRL&quot;* &quot;-&quot;_-;_-@_-"/>
    <numFmt numFmtId="193" formatCode="_-&quot;IRL&quot;* #,##0.00_-;\-&quot;IRL&quot;* #,##0.00_-;_-&quot;IRL&quot;* &quot;-&quot;??_-;_-@_-"/>
    <numFmt numFmtId="194" formatCode="ss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[$-F400]h:mm:ss\ AM/PM"/>
    <numFmt numFmtId="203" formatCode="h:mm:ss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mm:ss.00"/>
    <numFmt numFmtId="209" formatCode="#,##0;\-#,##0;\-"/>
    <numFmt numFmtId="210" formatCode="#,##0.00;\-#,##0.00;\-"/>
    <numFmt numFmtId="211" formatCode="#,##0.0;\-#,##0.0;\-"/>
    <numFmt numFmtId="212" formatCode="0.00\ %"/>
  </numFmts>
  <fonts count="50"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TimesLT"/>
      <family val="0"/>
    </font>
    <font>
      <sz val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2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74" fontId="7" fillId="0" borderId="0" applyFill="0" applyBorder="0" applyAlignment="0">
      <protection/>
    </xf>
    <xf numFmtId="209" fontId="7" fillId="0" borderId="0" applyFill="0" applyBorder="0" applyAlignment="0">
      <protection/>
    </xf>
    <xf numFmtId="209" fontId="7" fillId="0" borderId="0" applyFill="0" applyBorder="0" applyAlignment="0">
      <protection/>
    </xf>
    <xf numFmtId="175" fontId="7" fillId="0" borderId="0" applyFill="0" applyBorder="0" applyAlignment="0">
      <protection/>
    </xf>
    <xf numFmtId="210" fontId="7" fillId="0" borderId="0" applyFill="0" applyBorder="0" applyAlignment="0">
      <protection/>
    </xf>
    <xf numFmtId="210" fontId="7" fillId="0" borderId="0" applyFill="0" applyBorder="0" applyAlignment="0">
      <protection/>
    </xf>
    <xf numFmtId="176" fontId="7" fillId="0" borderId="0" applyFill="0" applyBorder="0" applyAlignment="0">
      <protection/>
    </xf>
    <xf numFmtId="177" fontId="7" fillId="0" borderId="0" applyFill="0" applyBorder="0" applyAlignment="0">
      <protection/>
    </xf>
    <xf numFmtId="178" fontId="7" fillId="0" borderId="0" applyFill="0" applyBorder="0" applyAlignment="0">
      <protection/>
    </xf>
    <xf numFmtId="174" fontId="7" fillId="0" borderId="0" applyFill="0" applyBorder="0" applyAlignment="0">
      <protection/>
    </xf>
    <xf numFmtId="209" fontId="7" fillId="0" borderId="0" applyFill="0" applyBorder="0" applyAlignment="0">
      <protection/>
    </xf>
    <xf numFmtId="209" fontId="7" fillId="0" borderId="0" applyFill="0" applyBorder="0" applyAlignment="0">
      <protection/>
    </xf>
    <xf numFmtId="179" fontId="7" fillId="0" borderId="0" applyFill="0" applyBorder="0" applyAlignment="0">
      <protection/>
    </xf>
    <xf numFmtId="211" fontId="7" fillId="0" borderId="0" applyFill="0" applyBorder="0" applyAlignment="0">
      <protection/>
    </xf>
    <xf numFmtId="211" fontId="7" fillId="0" borderId="0" applyFill="0" applyBorder="0" applyAlignment="0">
      <protection/>
    </xf>
    <xf numFmtId="175" fontId="7" fillId="0" borderId="0" applyFill="0" applyBorder="0" applyAlignment="0">
      <protection/>
    </xf>
    <xf numFmtId="210" fontId="7" fillId="0" borderId="0" applyFill="0" applyBorder="0" applyAlignment="0">
      <protection/>
    </xf>
    <xf numFmtId="210" fontId="7" fillId="0" borderId="0" applyFill="0" applyBorder="0" applyAlignment="0">
      <protection/>
    </xf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0" fillId="0" borderId="0" applyFont="0" applyFill="0" applyBorder="0" applyAlignment="0" applyProtection="0"/>
    <xf numFmtId="209" fontId="10" fillId="0" borderId="0" applyFill="0" applyBorder="0" applyAlignment="0" applyProtection="0"/>
    <xf numFmtId="209" fontId="10" fillId="0" borderId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0" fillId="0" borderId="0" applyFont="0" applyFill="0" applyBorder="0" applyAlignment="0" applyProtection="0"/>
    <xf numFmtId="210" fontId="10" fillId="0" borderId="0" applyFill="0" applyBorder="0" applyAlignment="0" applyProtection="0"/>
    <xf numFmtId="210" fontId="10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4" fontId="7" fillId="0" borderId="0" applyFill="0" applyBorder="0" applyAlignment="0">
      <protection/>
    </xf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4" fontId="11" fillId="0" borderId="0" applyFill="0" applyBorder="0" applyAlignment="0">
      <protection/>
    </xf>
    <xf numFmtId="209" fontId="11" fillId="0" borderId="0" applyFill="0" applyBorder="0" applyAlignment="0">
      <protection/>
    </xf>
    <xf numFmtId="209" fontId="11" fillId="0" borderId="0" applyFill="0" applyBorder="0" applyAlignment="0">
      <protection/>
    </xf>
    <xf numFmtId="175" fontId="11" fillId="0" borderId="0" applyFill="0" applyBorder="0" applyAlignment="0">
      <protection/>
    </xf>
    <xf numFmtId="210" fontId="11" fillId="0" borderId="0" applyFill="0" applyBorder="0" applyAlignment="0">
      <protection/>
    </xf>
    <xf numFmtId="210" fontId="11" fillId="0" borderId="0" applyFill="0" applyBorder="0" applyAlignment="0">
      <protection/>
    </xf>
    <xf numFmtId="174" fontId="11" fillId="0" borderId="0" applyFill="0" applyBorder="0" applyAlignment="0">
      <protection/>
    </xf>
    <xf numFmtId="209" fontId="11" fillId="0" borderId="0" applyFill="0" applyBorder="0" applyAlignment="0">
      <protection/>
    </xf>
    <xf numFmtId="209" fontId="11" fillId="0" borderId="0" applyFill="0" applyBorder="0" applyAlignment="0">
      <protection/>
    </xf>
    <xf numFmtId="179" fontId="11" fillId="0" borderId="0" applyFill="0" applyBorder="0" applyAlignment="0">
      <protection/>
    </xf>
    <xf numFmtId="211" fontId="11" fillId="0" borderId="0" applyFill="0" applyBorder="0" applyAlignment="0">
      <protection/>
    </xf>
    <xf numFmtId="211" fontId="11" fillId="0" borderId="0" applyFill="0" applyBorder="0" applyAlignment="0">
      <protection/>
    </xf>
    <xf numFmtId="175" fontId="11" fillId="0" borderId="0" applyFill="0" applyBorder="0" applyAlignment="0">
      <protection/>
    </xf>
    <xf numFmtId="210" fontId="11" fillId="0" borderId="0" applyFill="0" applyBorder="0" applyAlignment="0">
      <protection/>
    </xf>
    <xf numFmtId="210" fontId="11" fillId="0" borderId="0" applyFill="0" applyBorder="0" applyAlignment="0"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38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6" applyNumberFormat="0" applyAlignment="0" applyProtection="0"/>
    <xf numFmtId="0" fontId="14" fillId="0" borderId="7" applyNumberFormat="0" applyAlignment="0" applyProtection="0"/>
    <xf numFmtId="0" fontId="14" fillId="0" borderId="6" applyNumberFormat="0" applyAlignment="0" applyProtection="0"/>
    <xf numFmtId="0" fontId="14" fillId="0" borderId="8">
      <alignment horizontal="left" vertical="center"/>
      <protection/>
    </xf>
    <xf numFmtId="0" fontId="14" fillId="0" borderId="9">
      <alignment horizontal="left" vertical="center"/>
      <protection/>
    </xf>
    <xf numFmtId="0" fontId="14" fillId="0" borderId="8">
      <alignment horizontal="left" vertical="center"/>
      <protection/>
    </xf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7" borderId="4" applyNumberFormat="0" applyAlignment="0" applyProtection="0"/>
    <xf numFmtId="10" fontId="13" fillId="23" borderId="1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7" borderId="4" applyNumberFormat="0" applyAlignment="0" applyProtection="0"/>
    <xf numFmtId="174" fontId="19" fillId="0" borderId="0" applyFill="0" applyBorder="0" applyAlignment="0">
      <protection/>
    </xf>
    <xf numFmtId="209" fontId="19" fillId="0" borderId="0" applyFill="0" applyBorder="0" applyAlignment="0">
      <protection/>
    </xf>
    <xf numFmtId="209" fontId="19" fillId="0" borderId="0" applyFill="0" applyBorder="0" applyAlignment="0">
      <protection/>
    </xf>
    <xf numFmtId="175" fontId="19" fillId="0" borderId="0" applyFill="0" applyBorder="0" applyAlignment="0">
      <protection/>
    </xf>
    <xf numFmtId="210" fontId="19" fillId="0" borderId="0" applyFill="0" applyBorder="0" applyAlignment="0">
      <protection/>
    </xf>
    <xf numFmtId="210" fontId="19" fillId="0" borderId="0" applyFill="0" applyBorder="0" applyAlignment="0">
      <protection/>
    </xf>
    <xf numFmtId="174" fontId="19" fillId="0" borderId="0" applyFill="0" applyBorder="0" applyAlignment="0">
      <protection/>
    </xf>
    <xf numFmtId="209" fontId="19" fillId="0" borderId="0" applyFill="0" applyBorder="0" applyAlignment="0">
      <protection/>
    </xf>
    <xf numFmtId="209" fontId="19" fillId="0" borderId="0" applyFill="0" applyBorder="0" applyAlignment="0">
      <protection/>
    </xf>
    <xf numFmtId="179" fontId="19" fillId="0" borderId="0" applyFill="0" applyBorder="0" applyAlignment="0">
      <protection/>
    </xf>
    <xf numFmtId="211" fontId="19" fillId="0" borderId="0" applyFill="0" applyBorder="0" applyAlignment="0">
      <protection/>
    </xf>
    <xf numFmtId="211" fontId="19" fillId="0" borderId="0" applyFill="0" applyBorder="0" applyAlignment="0">
      <protection/>
    </xf>
    <xf numFmtId="175" fontId="19" fillId="0" borderId="0" applyFill="0" applyBorder="0" applyAlignment="0">
      <protection/>
    </xf>
    <xf numFmtId="210" fontId="19" fillId="0" borderId="0" applyFill="0" applyBorder="0" applyAlignment="0">
      <protection/>
    </xf>
    <xf numFmtId="210" fontId="19" fillId="0" borderId="0" applyFill="0" applyBorder="0" applyAlignment="0">
      <protection/>
    </xf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83" fontId="22" fillId="0" borderId="0">
      <alignment/>
      <protection/>
    </xf>
    <xf numFmtId="183" fontId="22" fillId="0" borderId="0">
      <alignment/>
      <protection/>
    </xf>
    <xf numFmtId="183" fontId="22" fillId="0" borderId="0">
      <alignment/>
      <protection/>
    </xf>
    <xf numFmtId="183" fontId="22" fillId="0" borderId="0">
      <alignment/>
      <protection/>
    </xf>
    <xf numFmtId="183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5" fontId="10" fillId="0" borderId="0">
      <alignment/>
      <protection/>
    </xf>
    <xf numFmtId="185" fontId="10" fillId="0" borderId="0">
      <alignment/>
      <protection/>
    </xf>
    <xf numFmtId="0" fontId="10" fillId="0" borderId="0">
      <alignment/>
      <protection/>
    </xf>
    <xf numFmtId="185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5" fontId="10" fillId="0" borderId="0">
      <alignment/>
      <protection/>
    </xf>
    <xf numFmtId="184" fontId="10" fillId="0" borderId="0">
      <alignment/>
      <protection/>
    </xf>
    <xf numFmtId="186" fontId="10" fillId="0" borderId="0">
      <alignment/>
      <protection/>
    </xf>
    <xf numFmtId="184" fontId="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6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6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6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3" fontId="0" fillId="0" borderId="0">
      <alignment/>
      <protection/>
    </xf>
    <xf numFmtId="187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3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10" fillId="0" borderId="0">
      <alignment/>
      <protection/>
    </xf>
    <xf numFmtId="185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4" fontId="10" fillId="0" borderId="0">
      <alignment/>
      <protection/>
    </xf>
    <xf numFmtId="174" fontId="10" fillId="0" borderId="0">
      <alignment/>
      <protection/>
    </xf>
    <xf numFmtId="174" fontId="10" fillId="0" borderId="0">
      <alignment/>
      <protection/>
    </xf>
    <xf numFmtId="17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21" fontId="10" fillId="0" borderId="0">
      <alignment/>
      <protection/>
    </xf>
    <xf numFmtId="0" fontId="7" fillId="0" borderId="0">
      <alignment/>
      <protection/>
    </xf>
    <xf numFmtId="184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21" fontId="10" fillId="0" borderId="0">
      <alignment/>
      <protection/>
    </xf>
    <xf numFmtId="184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0" fontId="7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184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3" borderId="13" applyNumberFormat="0" applyFont="0" applyAlignment="0" applyProtection="0"/>
    <xf numFmtId="0" fontId="10" fillId="23" borderId="13" applyNumberFormat="0" applyFon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23" borderId="13" applyNumberFormat="0" applyFont="0" applyAlignment="0" applyProtection="0"/>
    <xf numFmtId="0" fontId="0" fillId="23" borderId="13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ill="0" applyBorder="0" applyAlignment="0" applyProtection="0"/>
    <xf numFmtId="178" fontId="10" fillId="0" borderId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0" fontId="10" fillId="0" borderId="0" applyFont="0" applyFill="0" applyBorder="0" applyAlignment="0" applyProtection="0"/>
    <xf numFmtId="212" fontId="10" fillId="0" borderId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212" fontId="10" fillId="0" borderId="0" applyFill="0" applyBorder="0" applyAlignment="0" applyProtection="0"/>
    <xf numFmtId="174" fontId="25" fillId="0" borderId="0" applyFill="0" applyBorder="0" applyAlignment="0">
      <protection/>
    </xf>
    <xf numFmtId="209" fontId="25" fillId="0" borderId="0" applyFill="0" applyBorder="0" applyAlignment="0">
      <protection/>
    </xf>
    <xf numFmtId="209" fontId="25" fillId="0" borderId="0" applyFill="0" applyBorder="0" applyAlignment="0">
      <protection/>
    </xf>
    <xf numFmtId="175" fontId="25" fillId="0" borderId="0" applyFill="0" applyBorder="0" applyAlignment="0">
      <protection/>
    </xf>
    <xf numFmtId="210" fontId="25" fillId="0" borderId="0" applyFill="0" applyBorder="0" applyAlignment="0">
      <protection/>
    </xf>
    <xf numFmtId="210" fontId="25" fillId="0" borderId="0" applyFill="0" applyBorder="0" applyAlignment="0">
      <protection/>
    </xf>
    <xf numFmtId="174" fontId="25" fillId="0" borderId="0" applyFill="0" applyBorder="0" applyAlignment="0">
      <protection/>
    </xf>
    <xf numFmtId="209" fontId="25" fillId="0" borderId="0" applyFill="0" applyBorder="0" applyAlignment="0">
      <protection/>
    </xf>
    <xf numFmtId="209" fontId="25" fillId="0" borderId="0" applyFill="0" applyBorder="0" applyAlignment="0">
      <protection/>
    </xf>
    <xf numFmtId="179" fontId="25" fillId="0" borderId="0" applyFill="0" applyBorder="0" applyAlignment="0">
      <protection/>
    </xf>
    <xf numFmtId="211" fontId="25" fillId="0" borderId="0" applyFill="0" applyBorder="0" applyAlignment="0">
      <protection/>
    </xf>
    <xf numFmtId="211" fontId="25" fillId="0" borderId="0" applyFill="0" applyBorder="0" applyAlignment="0">
      <protection/>
    </xf>
    <xf numFmtId="175" fontId="25" fillId="0" borderId="0" applyFill="0" applyBorder="0" applyAlignment="0">
      <protection/>
    </xf>
    <xf numFmtId="210" fontId="25" fillId="0" borderId="0" applyFill="0" applyBorder="0" applyAlignment="0">
      <protection/>
    </xf>
    <xf numFmtId="210" fontId="25" fillId="0" borderId="0" applyFill="0" applyBorder="0" applyAlignment="0">
      <protection/>
    </xf>
    <xf numFmtId="0" fontId="8" fillId="20" borderId="4" applyNumberFormat="0" applyAlignment="0" applyProtection="0"/>
    <xf numFmtId="0" fontId="10" fillId="0" borderId="0">
      <alignment/>
      <protection/>
    </xf>
    <xf numFmtId="0" fontId="33" fillId="0" borderId="14" applyAlignment="0">
      <protection/>
    </xf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0" fillId="0" borderId="12" applyNumberFormat="0" applyFill="0" applyAlignment="0" applyProtection="0"/>
    <xf numFmtId="49" fontId="7" fillId="0" borderId="0" applyFill="0" applyBorder="0" applyAlignment="0">
      <protection/>
    </xf>
    <xf numFmtId="190" fontId="7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191" fontId="7" fillId="0" borderId="0" applyFill="0" applyBorder="0" applyAlignment="0">
      <protection/>
    </xf>
    <xf numFmtId="49" fontId="7" fillId="0" borderId="0" applyFill="0" applyBorder="0" applyAlignment="0">
      <protection/>
    </xf>
    <xf numFmtId="49" fontId="7" fillId="0" borderId="0" applyFill="0" applyBorder="0" applyAlignment="0">
      <protection/>
    </xf>
    <xf numFmtId="0" fontId="9" fillId="21" borderId="5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6" fillId="7" borderId="4" applyNumberFormat="0" applyAlignment="0" applyProtection="0"/>
    <xf numFmtId="0" fontId="18" fillId="20" borderId="11" applyNumberFormat="0" applyAlignment="0" applyProtection="0"/>
    <xf numFmtId="0" fontId="8" fillId="20" borderId="4" applyNumberFormat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9" fillId="21" borderId="5" applyNumberFormat="0" applyAlignment="0" applyProtection="0"/>
    <xf numFmtId="0" fontId="24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7" fillId="0" borderId="0">
      <alignment/>
      <protection/>
    </xf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23" borderId="13" applyNumberFormat="0" applyFont="0" applyAlignment="0" applyProtection="0"/>
    <xf numFmtId="0" fontId="20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8" fillId="0" borderId="0" xfId="1114" applyFont="1" applyFill="1">
      <alignment/>
      <protection/>
    </xf>
    <xf numFmtId="0" fontId="31" fillId="0" borderId="0" xfId="1114" applyFont="1" applyFill="1" applyAlignment="1">
      <alignment vertical="center"/>
      <protection/>
    </xf>
    <xf numFmtId="0" fontId="30" fillId="0" borderId="0" xfId="1426" applyFont="1" applyFill="1" applyAlignment="1">
      <alignment horizontal="center"/>
      <protection/>
    </xf>
    <xf numFmtId="0" fontId="30" fillId="0" borderId="0" xfId="1426" applyFont="1" applyFill="1" applyAlignment="1">
      <alignment horizontal="center" vertical="center"/>
      <protection/>
    </xf>
    <xf numFmtId="49" fontId="33" fillId="0" borderId="0" xfId="1114" applyNumberFormat="1" applyFont="1" applyFill="1">
      <alignment/>
      <protection/>
    </xf>
    <xf numFmtId="49" fontId="34" fillId="0" borderId="0" xfId="1114" applyNumberFormat="1" applyFont="1" applyFill="1" applyAlignment="1">
      <alignment horizontal="center"/>
      <protection/>
    </xf>
    <xf numFmtId="49" fontId="34" fillId="0" borderId="0" xfId="1114" applyNumberFormat="1" applyFont="1" applyFill="1" applyAlignment="1">
      <alignment horizontal="left"/>
      <protection/>
    </xf>
    <xf numFmtId="0" fontId="33" fillId="0" borderId="0" xfId="1114" applyFont="1" applyFill="1" applyAlignment="1">
      <alignment horizontal="center"/>
      <protection/>
    </xf>
    <xf numFmtId="49" fontId="33" fillId="0" borderId="0" xfId="1114" applyNumberFormat="1" applyFont="1" applyFill="1" applyAlignment="1">
      <alignment horizontal="center"/>
      <protection/>
    </xf>
    <xf numFmtId="0" fontId="34" fillId="0" borderId="0" xfId="1114" applyFont="1" applyFill="1" applyAlignment="1">
      <alignment horizontal="left"/>
      <protection/>
    </xf>
    <xf numFmtId="0" fontId="29" fillId="0" borderId="0" xfId="1114" applyFont="1" applyFill="1" applyAlignment="1">
      <alignment horizontal="center"/>
      <protection/>
    </xf>
    <xf numFmtId="49" fontId="32" fillId="0" borderId="0" xfId="1114" applyNumberFormat="1" applyFont="1" applyFill="1">
      <alignment/>
      <protection/>
    </xf>
    <xf numFmtId="49" fontId="33" fillId="0" borderId="0" xfId="1435" applyNumberFormat="1" applyFont="1" applyFill="1">
      <alignment/>
      <protection/>
    </xf>
    <xf numFmtId="49" fontId="33" fillId="0" borderId="0" xfId="1435" applyNumberFormat="1" applyFont="1" applyFill="1" applyAlignment="1">
      <alignment horizontal="center"/>
      <protection/>
    </xf>
    <xf numFmtId="0" fontId="33" fillId="0" borderId="0" xfId="1435" applyFont="1" applyFill="1" applyAlignment="1">
      <alignment horizontal="center"/>
      <protection/>
    </xf>
    <xf numFmtId="49" fontId="33" fillId="0" borderId="0" xfId="1435" applyNumberFormat="1" applyFont="1" applyFill="1" applyAlignment="1">
      <alignment vertical="center"/>
      <protection/>
    </xf>
    <xf numFmtId="49" fontId="33" fillId="0" borderId="0" xfId="1434" applyNumberFormat="1" applyFont="1" applyFill="1">
      <alignment/>
      <protection/>
    </xf>
    <xf numFmtId="49" fontId="30" fillId="0" borderId="0" xfId="1434" applyNumberFormat="1" applyFont="1" applyFill="1" applyAlignment="1">
      <alignment horizontal="center"/>
      <protection/>
    </xf>
    <xf numFmtId="49" fontId="33" fillId="0" borderId="0" xfId="1439" applyNumberFormat="1" applyFont="1" applyFill="1">
      <alignment/>
      <protection/>
    </xf>
    <xf numFmtId="49" fontId="33" fillId="0" borderId="0" xfId="1439" applyNumberFormat="1" applyFont="1" applyFill="1" applyAlignment="1">
      <alignment horizontal="center"/>
      <protection/>
    </xf>
    <xf numFmtId="0" fontId="33" fillId="0" borderId="0" xfId="1439" applyFont="1" applyFill="1" applyAlignment="1">
      <alignment horizontal="center"/>
      <protection/>
    </xf>
    <xf numFmtId="49" fontId="33" fillId="0" borderId="0" xfId="1439" applyNumberFormat="1" applyFont="1" applyFill="1" applyAlignment="1">
      <alignment vertical="center"/>
      <protection/>
    </xf>
    <xf numFmtId="49" fontId="36" fillId="0" borderId="0" xfId="1437" applyNumberFormat="1" applyFont="1" applyFill="1">
      <alignment/>
      <protection/>
    </xf>
    <xf numFmtId="49" fontId="36" fillId="0" borderId="0" xfId="1437" applyNumberFormat="1" applyFont="1" applyFill="1" applyAlignment="1">
      <alignment horizontal="center"/>
      <protection/>
    </xf>
    <xf numFmtId="0" fontId="36" fillId="0" borderId="0" xfId="1437" applyFont="1" applyFill="1" applyAlignment="1">
      <alignment horizontal="center"/>
      <protection/>
    </xf>
    <xf numFmtId="49" fontId="36" fillId="0" borderId="0" xfId="1437" applyNumberFormat="1" applyFont="1" applyFill="1" applyAlignment="1">
      <alignment vertical="center"/>
      <protection/>
    </xf>
    <xf numFmtId="49" fontId="33" fillId="0" borderId="0" xfId="1436" applyNumberFormat="1" applyFont="1" applyFill="1">
      <alignment/>
      <protection/>
    </xf>
    <xf numFmtId="49" fontId="33" fillId="0" borderId="0" xfId="1436" applyNumberFormat="1" applyFont="1" applyFill="1" applyAlignment="1">
      <alignment horizontal="center"/>
      <protection/>
    </xf>
    <xf numFmtId="0" fontId="33" fillId="0" borderId="0" xfId="1436" applyFont="1" applyFill="1" applyAlignment="1">
      <alignment horizontal="center"/>
      <protection/>
    </xf>
    <xf numFmtId="49" fontId="33" fillId="0" borderId="0" xfId="1436" applyNumberFormat="1" applyFont="1" applyFill="1" applyAlignment="1">
      <alignment vertical="center"/>
      <protection/>
    </xf>
    <xf numFmtId="49" fontId="33" fillId="0" borderId="0" xfId="1438" applyNumberFormat="1" applyFont="1" applyFill="1">
      <alignment/>
      <protection/>
    </xf>
    <xf numFmtId="49" fontId="33" fillId="0" borderId="0" xfId="1438" applyNumberFormat="1" applyFont="1" applyFill="1" applyAlignment="1">
      <alignment horizontal="center"/>
      <protection/>
    </xf>
    <xf numFmtId="0" fontId="33" fillId="0" borderId="0" xfId="1438" applyFont="1" applyFill="1" applyAlignment="1">
      <alignment horizontal="center"/>
      <protection/>
    </xf>
    <xf numFmtId="49" fontId="33" fillId="0" borderId="0" xfId="1438" applyNumberFormat="1" applyFont="1" applyFill="1" applyAlignment="1">
      <alignment vertical="center"/>
      <protection/>
    </xf>
    <xf numFmtId="49" fontId="42" fillId="0" borderId="0" xfId="1114" applyNumberFormat="1" applyFont="1" applyFill="1" applyAlignment="1">
      <alignment horizontal="right"/>
      <protection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2" fillId="0" borderId="14" xfId="1114" applyNumberFormat="1" applyFont="1" applyFill="1" applyBorder="1" applyAlignment="1">
      <alignment horizontal="center" vertical="center"/>
      <protection/>
    </xf>
    <xf numFmtId="2" fontId="42" fillId="0" borderId="10" xfId="1114" applyNumberFormat="1" applyFont="1" applyFill="1" applyBorder="1" applyAlignment="1">
      <alignment horizontal="center" vertical="center"/>
      <protection/>
    </xf>
    <xf numFmtId="2" fontId="31" fillId="0" borderId="10" xfId="1114" applyNumberFormat="1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left"/>
    </xf>
    <xf numFmtId="49" fontId="33" fillId="0" borderId="0" xfId="1114" applyNumberFormat="1" applyFont="1" applyFill="1" applyAlignment="1">
      <alignment horizontal="left"/>
      <protection/>
    </xf>
    <xf numFmtId="49" fontId="32" fillId="0" borderId="0" xfId="1114" applyNumberFormat="1" applyFont="1" applyFill="1" applyAlignment="1">
      <alignment horizontal="center"/>
      <protection/>
    </xf>
    <xf numFmtId="2" fontId="42" fillId="0" borderId="10" xfId="1439" applyNumberFormat="1" applyFont="1" applyFill="1" applyBorder="1" applyAlignment="1">
      <alignment horizontal="center" vertical="center"/>
      <protection/>
    </xf>
    <xf numFmtId="2" fontId="31" fillId="0" borderId="10" xfId="1439" applyNumberFormat="1" applyFont="1" applyFill="1" applyBorder="1" applyAlignment="1">
      <alignment horizontal="center" vertical="center"/>
      <protection/>
    </xf>
    <xf numFmtId="2" fontId="45" fillId="0" borderId="10" xfId="1437" applyNumberFormat="1" applyFont="1" applyFill="1" applyBorder="1" applyAlignment="1">
      <alignment horizontal="center" vertical="center"/>
      <protection/>
    </xf>
    <xf numFmtId="2" fontId="39" fillId="0" borderId="10" xfId="1437" applyNumberFormat="1" applyFont="1" applyFill="1" applyBorder="1" applyAlignment="1">
      <alignment horizontal="center" vertical="center"/>
      <protection/>
    </xf>
    <xf numFmtId="0" fontId="42" fillId="0" borderId="16" xfId="0" applyFont="1" applyBorder="1" applyAlignment="1">
      <alignment horizontal="left" shrinkToFit="1"/>
    </xf>
    <xf numFmtId="0" fontId="42" fillId="0" borderId="16" xfId="0" applyFont="1" applyBorder="1" applyAlignment="1">
      <alignment shrinkToFit="1"/>
    </xf>
    <xf numFmtId="184" fontId="42" fillId="0" borderId="16" xfId="0" applyNumberFormat="1" applyFont="1" applyBorder="1" applyAlignment="1">
      <alignment horizontal="left" shrinkToFit="1"/>
    </xf>
    <xf numFmtId="0" fontId="42" fillId="0" borderId="0" xfId="1114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left" shrinkToFit="1"/>
    </xf>
    <xf numFmtId="0" fontId="42" fillId="0" borderId="0" xfId="0" applyFont="1" applyBorder="1" applyAlignment="1">
      <alignment shrinkToFit="1"/>
    </xf>
    <xf numFmtId="184" fontId="42" fillId="0" borderId="0" xfId="0" applyNumberFormat="1" applyFont="1" applyBorder="1" applyAlignment="1">
      <alignment horizontal="left" shrinkToFit="1"/>
    </xf>
    <xf numFmtId="1" fontId="42" fillId="0" borderId="0" xfId="1435" applyNumberFormat="1" applyFont="1" applyFill="1" applyBorder="1" applyAlignment="1">
      <alignment horizontal="center" vertical="center"/>
      <protection/>
    </xf>
    <xf numFmtId="2" fontId="42" fillId="0" borderId="0" xfId="1114" applyNumberFormat="1" applyFont="1" applyFill="1" applyBorder="1" applyAlignment="1">
      <alignment horizontal="center" vertical="center"/>
      <protection/>
    </xf>
    <xf numFmtId="2" fontId="31" fillId="0" borderId="0" xfId="1114" applyNumberFormat="1" applyFont="1" applyFill="1" applyBorder="1" applyAlignment="1">
      <alignment horizontal="center" vertical="center"/>
      <protection/>
    </xf>
    <xf numFmtId="1" fontId="42" fillId="26" borderId="10" xfId="1435" applyNumberFormat="1" applyFont="1" applyFill="1" applyBorder="1" applyAlignment="1">
      <alignment horizontal="center" vertical="center"/>
      <protection/>
    </xf>
    <xf numFmtId="1" fontId="42" fillId="0" borderId="0" xfId="1439" applyNumberFormat="1" applyFont="1" applyFill="1" applyBorder="1" applyAlignment="1">
      <alignment horizontal="center" vertical="center"/>
      <protection/>
    </xf>
    <xf numFmtId="1" fontId="42" fillId="0" borderId="0" xfId="1114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6" fillId="0" borderId="18" xfId="0" applyFont="1" applyBorder="1" applyAlignment="1">
      <alignment/>
    </xf>
    <xf numFmtId="0" fontId="42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1114" applyFont="1" applyFill="1">
      <alignment/>
      <protection/>
    </xf>
    <xf numFmtId="1" fontId="42" fillId="0" borderId="10" xfId="1114" applyNumberFormat="1" applyFont="1" applyFill="1" applyBorder="1" applyAlignment="1">
      <alignment horizontal="center" vertical="center"/>
      <protection/>
    </xf>
    <xf numFmtId="1" fontId="42" fillId="0" borderId="10" xfId="1436" applyNumberFormat="1" applyFont="1" applyFill="1" applyBorder="1" applyAlignment="1">
      <alignment horizontal="center" vertical="center"/>
      <protection/>
    </xf>
    <xf numFmtId="1" fontId="42" fillId="0" borderId="10" xfId="1435" applyNumberFormat="1" applyFont="1" applyFill="1" applyBorder="1" applyAlignment="1">
      <alignment horizontal="center" vertical="center"/>
      <protection/>
    </xf>
    <xf numFmtId="1" fontId="42" fillId="0" borderId="10" xfId="1438" applyNumberFormat="1" applyFont="1" applyFill="1" applyBorder="1" applyAlignment="1">
      <alignment horizontal="center" vertical="center"/>
      <protection/>
    </xf>
    <xf numFmtId="1" fontId="42" fillId="0" borderId="10" xfId="1437" applyNumberFormat="1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top"/>
    </xf>
    <xf numFmtId="1" fontId="42" fillId="0" borderId="10" xfId="1439" applyNumberFormat="1" applyFont="1" applyFill="1" applyBorder="1" applyAlignment="1">
      <alignment horizontal="center" vertical="center"/>
      <protection/>
    </xf>
    <xf numFmtId="0" fontId="47" fillId="0" borderId="17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</cellXfs>
  <cellStyles count="1523">
    <cellStyle name="Normal" xfId="0"/>
    <cellStyle name="1 antraštė" xfId="15"/>
    <cellStyle name="1 antraštė 2" xfId="16"/>
    <cellStyle name="1 antraštė 3" xfId="17"/>
    <cellStyle name="1 antraštė 4" xfId="18"/>
    <cellStyle name="1 antraštė_20140201LLAFTaure" xfId="19"/>
    <cellStyle name="2 antraštė" xfId="20"/>
    <cellStyle name="2 antraštė 2" xfId="21"/>
    <cellStyle name="2 antraštė 3" xfId="22"/>
    <cellStyle name="2 antraštė 4" xfId="23"/>
    <cellStyle name="2 antraštė_20140201LLAFTaure" xfId="24"/>
    <cellStyle name="20% - Accent1" xfId="25"/>
    <cellStyle name="20% - Accent1 2" xfId="26"/>
    <cellStyle name="20% - Accent1 2 2" xfId="27"/>
    <cellStyle name="20% - Accent1 3" xfId="28"/>
    <cellStyle name="20% - Accent2" xfId="29"/>
    <cellStyle name="20% - Accent2 2" xfId="30"/>
    <cellStyle name="20% - Accent2 2 2" xfId="31"/>
    <cellStyle name="20% - Accent2 3" xfId="32"/>
    <cellStyle name="20% - Accent3" xfId="33"/>
    <cellStyle name="20% - Accent3 2" xfId="34"/>
    <cellStyle name="20% - Accent3 2 2" xfId="35"/>
    <cellStyle name="20% - Accent3 3" xfId="36"/>
    <cellStyle name="20% - Accent4" xfId="37"/>
    <cellStyle name="20% - Accent4 2" xfId="38"/>
    <cellStyle name="20% - Accent4 2 2" xfId="39"/>
    <cellStyle name="20% - Accent4 3" xfId="40"/>
    <cellStyle name="20% - Accent5" xfId="41"/>
    <cellStyle name="20% - Accent5 2" xfId="42"/>
    <cellStyle name="20% - Accent5 2 2" xfId="43"/>
    <cellStyle name="20% - Accent5 3" xfId="44"/>
    <cellStyle name="20% - Accent6" xfId="45"/>
    <cellStyle name="20% - Accent6 2" xfId="46"/>
    <cellStyle name="20% - Accent6 2 2" xfId="47"/>
    <cellStyle name="20% - Accent6 3" xfId="48"/>
    <cellStyle name="20% – paryškinimas 1" xfId="49"/>
    <cellStyle name="20% – paryškinimas 2" xfId="50"/>
    <cellStyle name="20% – paryškinimas 3" xfId="51"/>
    <cellStyle name="20% – paryškinimas 4" xfId="52"/>
    <cellStyle name="20% – paryškinimas 5" xfId="53"/>
    <cellStyle name="20% – paryškinimas 6" xfId="54"/>
    <cellStyle name="20% - Акцент1" xfId="55"/>
    <cellStyle name="20% - Акцент2" xfId="56"/>
    <cellStyle name="20% - Акцент3" xfId="57"/>
    <cellStyle name="20% - Акцент4" xfId="58"/>
    <cellStyle name="20% - Акцент5" xfId="59"/>
    <cellStyle name="20% - Акцент6" xfId="60"/>
    <cellStyle name="3 antraštė" xfId="61"/>
    <cellStyle name="3 antraštė 2" xfId="62"/>
    <cellStyle name="3 antraštė 3" xfId="63"/>
    <cellStyle name="3 antraštė 4" xfId="64"/>
    <cellStyle name="3 antraštė_20140201LLAFTaure" xfId="65"/>
    <cellStyle name="4 antraštė" xfId="66"/>
    <cellStyle name="4 antraštė 2" xfId="67"/>
    <cellStyle name="4 antraštė 3" xfId="68"/>
    <cellStyle name="4 antraštė 4" xfId="69"/>
    <cellStyle name="4 antraštė_20140201LLAFTaure" xfId="70"/>
    <cellStyle name="40% - Accent1" xfId="71"/>
    <cellStyle name="40% - Accent1 2" xfId="72"/>
    <cellStyle name="40% - Accent1 2 2" xfId="73"/>
    <cellStyle name="40% - Accent1 3" xfId="74"/>
    <cellStyle name="40% - Accent2" xfId="75"/>
    <cellStyle name="40% - Accent2 2" xfId="76"/>
    <cellStyle name="40% - Accent2 2 2" xfId="77"/>
    <cellStyle name="40% - Accent2 3" xfId="78"/>
    <cellStyle name="40% - Accent3" xfId="79"/>
    <cellStyle name="40% - Accent3 2" xfId="80"/>
    <cellStyle name="40% - Accent3 2 2" xfId="81"/>
    <cellStyle name="40% - Accent3 3" xfId="82"/>
    <cellStyle name="40% - Accent4" xfId="83"/>
    <cellStyle name="40% - Accent4 2" xfId="84"/>
    <cellStyle name="40% - Accent4 2 2" xfId="85"/>
    <cellStyle name="40% - Accent4 3" xfId="86"/>
    <cellStyle name="40% - Accent5" xfId="87"/>
    <cellStyle name="40% - Accent5 2" xfId="88"/>
    <cellStyle name="40% - Accent5 2 2" xfId="89"/>
    <cellStyle name="40% - Accent5 3" xfId="90"/>
    <cellStyle name="40% - Accent6" xfId="91"/>
    <cellStyle name="40% - Accent6 2" xfId="92"/>
    <cellStyle name="40% - Accent6 2 2" xfId="93"/>
    <cellStyle name="40% - Accent6 3" xfId="94"/>
    <cellStyle name="40% – paryškinimas 1" xfId="95"/>
    <cellStyle name="40% – paryškinimas 2" xfId="96"/>
    <cellStyle name="40% – paryškinimas 3" xfId="97"/>
    <cellStyle name="40% – paryškinimas 4" xfId="98"/>
    <cellStyle name="40% – paryškinimas 5" xfId="99"/>
    <cellStyle name="40% – paryškinimas 6" xfId="100"/>
    <cellStyle name="40% - Акцент1" xfId="101"/>
    <cellStyle name="40% - Акцент2" xfId="102"/>
    <cellStyle name="40% - Акцент3" xfId="103"/>
    <cellStyle name="40% - Акцент4" xfId="104"/>
    <cellStyle name="40% - Акцент5" xfId="105"/>
    <cellStyle name="40% - Акцент6" xfId="106"/>
    <cellStyle name="60% - Accent1" xfId="107"/>
    <cellStyle name="60% - Accent1 2" xfId="108"/>
    <cellStyle name="60% - Accent1 2 2" xfId="109"/>
    <cellStyle name="60% - Accent1 3" xfId="110"/>
    <cellStyle name="60% - Accent2" xfId="111"/>
    <cellStyle name="60% - Accent2 2" xfId="112"/>
    <cellStyle name="60% - Accent2 2 2" xfId="113"/>
    <cellStyle name="60% - Accent2 3" xfId="114"/>
    <cellStyle name="60% - Accent3" xfId="115"/>
    <cellStyle name="60% - Accent3 2" xfId="116"/>
    <cellStyle name="60% - Accent3 2 2" xfId="117"/>
    <cellStyle name="60% - Accent3 3" xfId="118"/>
    <cellStyle name="60% - Accent4" xfId="119"/>
    <cellStyle name="60% - Accent4 2" xfId="120"/>
    <cellStyle name="60% - Accent4 2 2" xfId="121"/>
    <cellStyle name="60% - Accent4 3" xfId="122"/>
    <cellStyle name="60% - Accent5" xfId="123"/>
    <cellStyle name="60% - Accent5 2" xfId="124"/>
    <cellStyle name="60% - Accent5 2 2" xfId="125"/>
    <cellStyle name="60% - Accent5 3" xfId="126"/>
    <cellStyle name="60% - Accent6" xfId="127"/>
    <cellStyle name="60% - Accent6 2" xfId="128"/>
    <cellStyle name="60% - Accent6 2 2" xfId="129"/>
    <cellStyle name="60% - Accent6 3" xfId="130"/>
    <cellStyle name="60% – paryškinimas 1" xfId="131"/>
    <cellStyle name="60% – paryškinimas 2" xfId="132"/>
    <cellStyle name="60% – paryškinimas 3" xfId="133"/>
    <cellStyle name="60% – paryškinimas 4" xfId="134"/>
    <cellStyle name="60% – paryškinimas 5" xfId="135"/>
    <cellStyle name="60% – paryškinimas 6" xfId="136"/>
    <cellStyle name="60% - Акцент1" xfId="137"/>
    <cellStyle name="60% - Акцент2" xfId="138"/>
    <cellStyle name="60% - Акцент3" xfId="139"/>
    <cellStyle name="60% - Акцент4" xfId="140"/>
    <cellStyle name="60% - Акцент5" xfId="141"/>
    <cellStyle name="60% - Акцент6" xfId="142"/>
    <cellStyle name="Accent1" xfId="143"/>
    <cellStyle name="Accent1 2" xfId="144"/>
    <cellStyle name="Accent1 2 2" xfId="145"/>
    <cellStyle name="Accent1 3" xfId="146"/>
    <cellStyle name="Accent2" xfId="147"/>
    <cellStyle name="Accent2 2" xfId="148"/>
    <cellStyle name="Accent2 2 2" xfId="149"/>
    <cellStyle name="Accent2 3" xfId="150"/>
    <cellStyle name="Accent3" xfId="151"/>
    <cellStyle name="Accent3 2" xfId="152"/>
    <cellStyle name="Accent3 2 2" xfId="153"/>
    <cellStyle name="Accent3 3" xfId="154"/>
    <cellStyle name="Accent4" xfId="155"/>
    <cellStyle name="Accent4 2" xfId="156"/>
    <cellStyle name="Accent4 2 2" xfId="157"/>
    <cellStyle name="Accent4 3" xfId="158"/>
    <cellStyle name="Accent5" xfId="159"/>
    <cellStyle name="Accent5 2" xfId="160"/>
    <cellStyle name="Accent5 2 2" xfId="161"/>
    <cellStyle name="Accent5 3" xfId="162"/>
    <cellStyle name="Accent6" xfId="163"/>
    <cellStyle name="Accent6 2" xfId="164"/>
    <cellStyle name="Accent6 2 2" xfId="165"/>
    <cellStyle name="Accent6 3" xfId="166"/>
    <cellStyle name="Aiškinamasis tekstas" xfId="167"/>
    <cellStyle name="Aiškinamasis tekstas 2" xfId="168"/>
    <cellStyle name="Aiškinamasis tekstas 3" xfId="169"/>
    <cellStyle name="Aiškinamasis tekstas 4" xfId="170"/>
    <cellStyle name="Aiškinamasis tekstas_20140201LLAFTaure" xfId="171"/>
    <cellStyle name="Bad" xfId="172"/>
    <cellStyle name="Bad 2" xfId="173"/>
    <cellStyle name="Bad 2 2" xfId="174"/>
    <cellStyle name="Bad 3" xfId="175"/>
    <cellStyle name="Blogas" xfId="176"/>
    <cellStyle name="Calc Currency (0)" xfId="177"/>
    <cellStyle name="Calc Currency (0) 2" xfId="178"/>
    <cellStyle name="Calc Currency (0)_estafetes" xfId="179"/>
    <cellStyle name="Calc Currency (2)" xfId="180"/>
    <cellStyle name="Calc Currency (2) 2" xfId="181"/>
    <cellStyle name="Calc Currency (2)_estafetes" xfId="182"/>
    <cellStyle name="Calc Percent (0)" xfId="183"/>
    <cellStyle name="Calc Percent (1)" xfId="184"/>
    <cellStyle name="Calc Percent (2)" xfId="185"/>
    <cellStyle name="Calc Units (0)" xfId="186"/>
    <cellStyle name="Calc Units (0) 2" xfId="187"/>
    <cellStyle name="Calc Units (0)_estafetes" xfId="188"/>
    <cellStyle name="Calc Units (1)" xfId="189"/>
    <cellStyle name="Calc Units (1) 2" xfId="190"/>
    <cellStyle name="Calc Units (1)_estafetes" xfId="191"/>
    <cellStyle name="Calc Units (2)" xfId="192"/>
    <cellStyle name="Calc Units (2) 2" xfId="193"/>
    <cellStyle name="Calc Units (2)_estafetes" xfId="194"/>
    <cellStyle name="Calculation" xfId="195"/>
    <cellStyle name="Calculation 2" xfId="196"/>
    <cellStyle name="Calculation 2 2" xfId="197"/>
    <cellStyle name="Calculation 3" xfId="198"/>
    <cellStyle name="Check Cell" xfId="199"/>
    <cellStyle name="Check Cell 2" xfId="200"/>
    <cellStyle name="Check Cell 2 2" xfId="201"/>
    <cellStyle name="Check Cell 3" xfId="202"/>
    <cellStyle name="Comma" xfId="203"/>
    <cellStyle name="Comma [0]" xfId="204"/>
    <cellStyle name="Comma [00]" xfId="205"/>
    <cellStyle name="Comma [00] 2" xfId="206"/>
    <cellStyle name="Comma [00]_estafetes" xfId="207"/>
    <cellStyle name="Comma 10" xfId="208"/>
    <cellStyle name="Comma 11" xfId="209"/>
    <cellStyle name="Comma 12" xfId="210"/>
    <cellStyle name="Comma 13" xfId="211"/>
    <cellStyle name="Comma 14" xfId="212"/>
    <cellStyle name="Comma 15" xfId="213"/>
    <cellStyle name="Comma 16" xfId="214"/>
    <cellStyle name="Comma 17" xfId="215"/>
    <cellStyle name="Comma 18" xfId="216"/>
    <cellStyle name="Comma 19" xfId="217"/>
    <cellStyle name="Comma 2" xfId="218"/>
    <cellStyle name="Comma 2 2" xfId="219"/>
    <cellStyle name="Comma 2 3" xfId="220"/>
    <cellStyle name="Comma 2 4" xfId="221"/>
    <cellStyle name="Comma 2 5" xfId="222"/>
    <cellStyle name="Comma 2_20140201LLAFTaure" xfId="223"/>
    <cellStyle name="Comma 20" xfId="224"/>
    <cellStyle name="Comma 21" xfId="225"/>
    <cellStyle name="Comma 22" xfId="226"/>
    <cellStyle name="Comma 23" xfId="227"/>
    <cellStyle name="Comma 24" xfId="228"/>
    <cellStyle name="Comma 25" xfId="229"/>
    <cellStyle name="Comma 26" xfId="230"/>
    <cellStyle name="Comma 27" xfId="231"/>
    <cellStyle name="Comma 28" xfId="232"/>
    <cellStyle name="Comma 29" xfId="233"/>
    <cellStyle name="Comma 3" xfId="234"/>
    <cellStyle name="Comma 30" xfId="235"/>
    <cellStyle name="Comma 30 2" xfId="236"/>
    <cellStyle name="Comma 30 3" xfId="237"/>
    <cellStyle name="Comma 30_20140201LLAFTaure" xfId="238"/>
    <cellStyle name="Comma 31" xfId="239"/>
    <cellStyle name="Comma 32" xfId="240"/>
    <cellStyle name="Comma 33" xfId="241"/>
    <cellStyle name="Comma 34" xfId="242"/>
    <cellStyle name="Comma 35" xfId="243"/>
    <cellStyle name="Comma 36" xfId="244"/>
    <cellStyle name="Comma 37" xfId="245"/>
    <cellStyle name="Comma 38" xfId="246"/>
    <cellStyle name="Comma 39" xfId="247"/>
    <cellStyle name="Comma 4" xfId="248"/>
    <cellStyle name="Comma 40" xfId="249"/>
    <cellStyle name="Comma 41" xfId="250"/>
    <cellStyle name="Comma 42" xfId="251"/>
    <cellStyle name="Comma 5" xfId="252"/>
    <cellStyle name="Comma 6" xfId="253"/>
    <cellStyle name="Comma 7" xfId="254"/>
    <cellStyle name="Comma 8" xfId="255"/>
    <cellStyle name="Comma 9" xfId="256"/>
    <cellStyle name="Currency" xfId="257"/>
    <cellStyle name="Currency [0]" xfId="258"/>
    <cellStyle name="Currency [00]" xfId="259"/>
    <cellStyle name="Currency [00] 2" xfId="260"/>
    <cellStyle name="Currency [00]_estafetes" xfId="261"/>
    <cellStyle name="Currency 2" xfId="262"/>
    <cellStyle name="Currency 2 2" xfId="263"/>
    <cellStyle name="Currency 2 3" xfId="264"/>
    <cellStyle name="Date Short" xfId="265"/>
    <cellStyle name="Dziesiętny [0]_PLDT" xfId="266"/>
    <cellStyle name="Dziesiętny_PLDT" xfId="267"/>
    <cellStyle name="Enter Currency (0)" xfId="268"/>
    <cellStyle name="Enter Currency (0) 2" xfId="269"/>
    <cellStyle name="Enter Currency (0)_estafetes" xfId="270"/>
    <cellStyle name="Enter Currency (2)" xfId="271"/>
    <cellStyle name="Enter Currency (2) 2" xfId="272"/>
    <cellStyle name="Enter Currency (2)_estafetes" xfId="273"/>
    <cellStyle name="Enter Units (0)" xfId="274"/>
    <cellStyle name="Enter Units (0) 2" xfId="275"/>
    <cellStyle name="Enter Units (0)_estafetes" xfId="276"/>
    <cellStyle name="Enter Units (1)" xfId="277"/>
    <cellStyle name="Enter Units (1) 2" xfId="278"/>
    <cellStyle name="Enter Units (1)_estafetes" xfId="279"/>
    <cellStyle name="Enter Units (2)" xfId="280"/>
    <cellStyle name="Enter Units (2) 2" xfId="281"/>
    <cellStyle name="Enter Units (2)_estafetes" xfId="282"/>
    <cellStyle name="Explanatory Text" xfId="283"/>
    <cellStyle name="Explanatory Text 2" xfId="284"/>
    <cellStyle name="Explanatory Text 2 2" xfId="285"/>
    <cellStyle name="Explanatory Text 3" xfId="286"/>
    <cellStyle name="Followed Hyperlink" xfId="287"/>
    <cellStyle name="Geras" xfId="288"/>
    <cellStyle name="Geras 2" xfId="289"/>
    <cellStyle name="Geras 3" xfId="290"/>
    <cellStyle name="Geras 4" xfId="291"/>
    <cellStyle name="Geras_20140201LLAFTaure" xfId="292"/>
    <cellStyle name="Good" xfId="293"/>
    <cellStyle name="Good 2" xfId="294"/>
    <cellStyle name="Good 2 2" xfId="295"/>
    <cellStyle name="Good 3" xfId="296"/>
    <cellStyle name="Grey" xfId="297"/>
    <cellStyle name="Grey 2" xfId="298"/>
    <cellStyle name="Grey_estafetes" xfId="299"/>
    <cellStyle name="Header1" xfId="300"/>
    <cellStyle name="Header1 2" xfId="301"/>
    <cellStyle name="Header1_100bb M" xfId="302"/>
    <cellStyle name="Header2" xfId="303"/>
    <cellStyle name="Header2 2" xfId="304"/>
    <cellStyle name="Header2_100bb M" xfId="305"/>
    <cellStyle name="Heading 1" xfId="306"/>
    <cellStyle name="Heading 1 2" xfId="307"/>
    <cellStyle name="Heading 1 2 2" xfId="308"/>
    <cellStyle name="Heading 1 3" xfId="309"/>
    <cellStyle name="Heading 2" xfId="310"/>
    <cellStyle name="Heading 2 2" xfId="311"/>
    <cellStyle name="Heading 2 2 2" xfId="312"/>
    <cellStyle name="Heading 2 3" xfId="313"/>
    <cellStyle name="Heading 3" xfId="314"/>
    <cellStyle name="Heading 3 2" xfId="315"/>
    <cellStyle name="Heading 3 2 2" xfId="316"/>
    <cellStyle name="Heading 3 3" xfId="317"/>
    <cellStyle name="Heading 4" xfId="318"/>
    <cellStyle name="Heading 4 2" xfId="319"/>
    <cellStyle name="Heading 4 2 2" xfId="320"/>
    <cellStyle name="Heading 4 3" xfId="321"/>
    <cellStyle name="Hiperłącze" xfId="322"/>
    <cellStyle name="Hiperłącze 2" xfId="323"/>
    <cellStyle name="Hiperłącze 2 2" xfId="324"/>
    <cellStyle name="Hiperłącze 3" xfId="325"/>
    <cellStyle name="Hiperłącze 4" xfId="326"/>
    <cellStyle name="Hiperłącze 5" xfId="327"/>
    <cellStyle name="Hiperłącze 6" xfId="328"/>
    <cellStyle name="Hiperłącze_7kove" xfId="329"/>
    <cellStyle name="Hipersaitas 2" xfId="330"/>
    <cellStyle name="Hyperlink" xfId="331"/>
    <cellStyle name="Input" xfId="332"/>
    <cellStyle name="Input [yellow]" xfId="333"/>
    <cellStyle name="Input [yellow] 2" xfId="334"/>
    <cellStyle name="Input [yellow]_estafetes" xfId="335"/>
    <cellStyle name="Input 2" xfId="336"/>
    <cellStyle name="Input 2 2" xfId="337"/>
    <cellStyle name="Input 3" xfId="338"/>
    <cellStyle name="Input 4" xfId="339"/>
    <cellStyle name="Input 5" xfId="340"/>
    <cellStyle name="Išvestis" xfId="341"/>
    <cellStyle name="Išvestis 2" xfId="342"/>
    <cellStyle name="Išvestis 3" xfId="343"/>
    <cellStyle name="Išvestis 4" xfId="344"/>
    <cellStyle name="Išvestis_20140201LLAFTaure" xfId="345"/>
    <cellStyle name="Įprastas 2" xfId="346"/>
    <cellStyle name="Įprastas 3" xfId="347"/>
    <cellStyle name="Įprastas 4" xfId="348"/>
    <cellStyle name="Įspėjimo tekstas" xfId="349"/>
    <cellStyle name="Įspėjimo tekstas 2" xfId="350"/>
    <cellStyle name="Įspėjimo tekstas 3" xfId="351"/>
    <cellStyle name="Įspėjimo tekstas 4" xfId="352"/>
    <cellStyle name="Įspėjimo tekstas_20140201LLAFTaure" xfId="353"/>
    <cellStyle name="Įvestis" xfId="354"/>
    <cellStyle name="Link Currency (0)" xfId="355"/>
    <cellStyle name="Link Currency (0) 2" xfId="356"/>
    <cellStyle name="Link Currency (0)_estafetes" xfId="357"/>
    <cellStyle name="Link Currency (2)" xfId="358"/>
    <cellStyle name="Link Currency (2) 2" xfId="359"/>
    <cellStyle name="Link Currency (2)_estafetes" xfId="360"/>
    <cellStyle name="Link Units (0)" xfId="361"/>
    <cellStyle name="Link Units (0) 2" xfId="362"/>
    <cellStyle name="Link Units (0)_estafetes" xfId="363"/>
    <cellStyle name="Link Units (1)" xfId="364"/>
    <cellStyle name="Link Units (1) 2" xfId="365"/>
    <cellStyle name="Link Units (1)_estafetes" xfId="366"/>
    <cellStyle name="Link Units (2)" xfId="367"/>
    <cellStyle name="Link Units (2) 2" xfId="368"/>
    <cellStyle name="Link Units (2)_estafetes" xfId="369"/>
    <cellStyle name="Linked Cell" xfId="370"/>
    <cellStyle name="Linked Cell 2" xfId="371"/>
    <cellStyle name="Linked Cell 2 2" xfId="372"/>
    <cellStyle name="Linked Cell 3" xfId="373"/>
    <cellStyle name="Neutral" xfId="374"/>
    <cellStyle name="Neutral 2" xfId="375"/>
    <cellStyle name="Neutral 2 2" xfId="376"/>
    <cellStyle name="Neutral 3" xfId="377"/>
    <cellStyle name="Neutralus" xfId="378"/>
    <cellStyle name="Normal - Style1" xfId="379"/>
    <cellStyle name="Normal - Style1 2" xfId="380"/>
    <cellStyle name="Normal - Style1 3" xfId="381"/>
    <cellStyle name="Normal - Style1 4" xfId="382"/>
    <cellStyle name="Normal - Style1_7kove" xfId="383"/>
    <cellStyle name="Normal 10" xfId="384"/>
    <cellStyle name="Normal 10 10" xfId="385"/>
    <cellStyle name="Normal 10 11" xfId="386"/>
    <cellStyle name="Normal 10 2" xfId="387"/>
    <cellStyle name="Normal 10 2 2" xfId="388"/>
    <cellStyle name="Normal 10 2 2 2" xfId="389"/>
    <cellStyle name="Normal 10 2 2 3" xfId="390"/>
    <cellStyle name="Normal 10 2 2 4" xfId="391"/>
    <cellStyle name="Normal 10 2 2_100 M." xfId="392"/>
    <cellStyle name="Normal 10 2 3" xfId="393"/>
    <cellStyle name="Normal 10 2 4" xfId="394"/>
    <cellStyle name="Normal 10 2 5" xfId="395"/>
    <cellStyle name="Normal 10 2_100 M." xfId="396"/>
    <cellStyle name="Normal 10 3" xfId="397"/>
    <cellStyle name="Normal 10 3 2" xfId="398"/>
    <cellStyle name="Normal 10 3 3" xfId="399"/>
    <cellStyle name="Normal 10 3 4" xfId="400"/>
    <cellStyle name="Normal 10 3_100 M." xfId="401"/>
    <cellStyle name="Normal 10 4" xfId="402"/>
    <cellStyle name="Normal 10 5" xfId="403"/>
    <cellStyle name="Normal 10 5 2" xfId="404"/>
    <cellStyle name="Normal 10 5 3" xfId="405"/>
    <cellStyle name="Normal 10 5 4" xfId="406"/>
    <cellStyle name="Normal 10 5_DALYVIAI" xfId="407"/>
    <cellStyle name="Normal 10 6" xfId="408"/>
    <cellStyle name="Normal 10 7" xfId="409"/>
    <cellStyle name="Normal 10 8" xfId="410"/>
    <cellStyle name="Normal 10 9" xfId="411"/>
    <cellStyle name="Normal 10_100 M." xfId="412"/>
    <cellStyle name="Normal 11" xfId="413"/>
    <cellStyle name="Normal 11 10" xfId="414"/>
    <cellStyle name="Normal 11 11" xfId="415"/>
    <cellStyle name="Normal 11 2" xfId="416"/>
    <cellStyle name="Normal 11 2 2" xfId="417"/>
    <cellStyle name="Normal 11 2 3" xfId="418"/>
    <cellStyle name="Normal 11 2 4" xfId="419"/>
    <cellStyle name="Normal 11 2 5" xfId="420"/>
    <cellStyle name="Normal 11 2_100 M." xfId="421"/>
    <cellStyle name="Normal 11 3" xfId="422"/>
    <cellStyle name="Normal 11 3 2" xfId="423"/>
    <cellStyle name="Normal 11 3 3" xfId="424"/>
    <cellStyle name="Normal 11 3 4" xfId="425"/>
    <cellStyle name="Normal 11 3_100 M." xfId="426"/>
    <cellStyle name="Normal 11 4" xfId="427"/>
    <cellStyle name="Normal 11 5" xfId="428"/>
    <cellStyle name="Normal 11 5 2" xfId="429"/>
    <cellStyle name="Normal 11 5 3" xfId="430"/>
    <cellStyle name="Normal 11 5 4" xfId="431"/>
    <cellStyle name="Normal 11 5_DALYVIAI" xfId="432"/>
    <cellStyle name="Normal 11 6" xfId="433"/>
    <cellStyle name="Normal 11 7" xfId="434"/>
    <cellStyle name="Normal 11 8" xfId="435"/>
    <cellStyle name="Normal 11 9" xfId="436"/>
    <cellStyle name="Normal 11_100 M." xfId="437"/>
    <cellStyle name="Normal 12" xfId="438"/>
    <cellStyle name="Normal 12 2" xfId="439"/>
    <cellStyle name="Normal 12 2 2" xfId="440"/>
    <cellStyle name="Normal 12 2 3" xfId="441"/>
    <cellStyle name="Normal 12 2 4" xfId="442"/>
    <cellStyle name="Normal 12 2 5" xfId="443"/>
    <cellStyle name="Normal 12 2 6" xfId="444"/>
    <cellStyle name="Normal 12 2_100 M." xfId="445"/>
    <cellStyle name="Normal 12 3" xfId="446"/>
    <cellStyle name="Normal 12 4" xfId="447"/>
    <cellStyle name="Normal 12 4 2" xfId="448"/>
    <cellStyle name="Normal 12 4 3" xfId="449"/>
    <cellStyle name="Normal 12 4 4" xfId="450"/>
    <cellStyle name="Normal 12 4_DALYVIAI" xfId="451"/>
    <cellStyle name="Normal 12 5" xfId="452"/>
    <cellStyle name="Normal 12 6" xfId="453"/>
    <cellStyle name="Normal 12 7" xfId="454"/>
    <cellStyle name="Normal 12 8" xfId="455"/>
    <cellStyle name="Normal 12_100 M." xfId="456"/>
    <cellStyle name="Normal 13" xfId="457"/>
    <cellStyle name="Normal 13 2" xfId="458"/>
    <cellStyle name="Normal 13 2 2" xfId="459"/>
    <cellStyle name="Normal 13 2 2 2" xfId="460"/>
    <cellStyle name="Normal 13 2 2 3" xfId="461"/>
    <cellStyle name="Normal 13 2 2 4" xfId="462"/>
    <cellStyle name="Normal 13 2 2_100 M." xfId="463"/>
    <cellStyle name="Normal 13 2 3" xfId="464"/>
    <cellStyle name="Normal 13 2 4" xfId="465"/>
    <cellStyle name="Normal 13 2 5" xfId="466"/>
    <cellStyle name="Normal 13 2 6" xfId="467"/>
    <cellStyle name="Normal 13 2 7" xfId="468"/>
    <cellStyle name="Normal 13 2 8" xfId="469"/>
    <cellStyle name="Normal 13 2_20140201LLAFTaure" xfId="470"/>
    <cellStyle name="Normal 13 3" xfId="471"/>
    <cellStyle name="Normal 13 3 2" xfId="472"/>
    <cellStyle name="Normal 13 3 2 2" xfId="473"/>
    <cellStyle name="Normal 13 3 3" xfId="474"/>
    <cellStyle name="Normal 13 3 4" xfId="475"/>
    <cellStyle name="Normal 13 3 5" xfId="476"/>
    <cellStyle name="Normal 13 3_DALYVIAI" xfId="477"/>
    <cellStyle name="Normal 13 4" xfId="478"/>
    <cellStyle name="Normal 13 5" xfId="479"/>
    <cellStyle name="Normal 13 6" xfId="480"/>
    <cellStyle name="Normal 13_100 M" xfId="481"/>
    <cellStyle name="Normal 14" xfId="482"/>
    <cellStyle name="Normal 14 10" xfId="483"/>
    <cellStyle name="Normal 14 11" xfId="484"/>
    <cellStyle name="Normal 14 2" xfId="485"/>
    <cellStyle name="Normal 14 2 2" xfId="486"/>
    <cellStyle name="Normal 14 2 2 2" xfId="487"/>
    <cellStyle name="Normal 14 2 2 3" xfId="488"/>
    <cellStyle name="Normal 14 2 2 4" xfId="489"/>
    <cellStyle name="Normal 14 2 2_100 M." xfId="490"/>
    <cellStyle name="Normal 14 2 3" xfId="491"/>
    <cellStyle name="Normal 14 2 4" xfId="492"/>
    <cellStyle name="Normal 14 2 5" xfId="493"/>
    <cellStyle name="Normal 14 2_DALYVIAI" xfId="494"/>
    <cellStyle name="Normal 14 3" xfId="495"/>
    <cellStyle name="Normal 14 3 2" xfId="496"/>
    <cellStyle name="Normal 14 3 3" xfId="497"/>
    <cellStyle name="Normal 14 3 4" xfId="498"/>
    <cellStyle name="Normal 14 3_DALYVIAI" xfId="499"/>
    <cellStyle name="Normal 14 4" xfId="500"/>
    <cellStyle name="Normal 14 5" xfId="501"/>
    <cellStyle name="Normal 14 6" xfId="502"/>
    <cellStyle name="Normal 14 7" xfId="503"/>
    <cellStyle name="Normal 14 8" xfId="504"/>
    <cellStyle name="Normal 14 9" xfId="505"/>
    <cellStyle name="Normal 14_100 M." xfId="506"/>
    <cellStyle name="Normal 15" xfId="507"/>
    <cellStyle name="Normal 15 10" xfId="508"/>
    <cellStyle name="Normal 15 2" xfId="509"/>
    <cellStyle name="Normal 15 2 2" xfId="510"/>
    <cellStyle name="Normal 15 2 3" xfId="511"/>
    <cellStyle name="Normal 15 2 4" xfId="512"/>
    <cellStyle name="Normal 15 2_100 M." xfId="513"/>
    <cellStyle name="Normal 15 3" xfId="514"/>
    <cellStyle name="Normal 15 4" xfId="515"/>
    <cellStyle name="Normal 15 4 2" xfId="516"/>
    <cellStyle name="Normal 15 4 3" xfId="517"/>
    <cellStyle name="Normal 15 4 4" xfId="518"/>
    <cellStyle name="Normal 15 4_DALYVIAI" xfId="519"/>
    <cellStyle name="Normal 15 5" xfId="520"/>
    <cellStyle name="Normal 15 6" xfId="521"/>
    <cellStyle name="Normal 15 7" xfId="522"/>
    <cellStyle name="Normal 15 8" xfId="523"/>
    <cellStyle name="Normal 15 9" xfId="524"/>
    <cellStyle name="Normal 15_100 M." xfId="525"/>
    <cellStyle name="Normal 16" xfId="526"/>
    <cellStyle name="Normal 16 10" xfId="527"/>
    <cellStyle name="Normal 16 2" xfId="528"/>
    <cellStyle name="Normal 16 2 2" xfId="529"/>
    <cellStyle name="Normal 16 2 3" xfId="530"/>
    <cellStyle name="Normal 16 2 4" xfId="531"/>
    <cellStyle name="Normal 16 2_100 M." xfId="532"/>
    <cellStyle name="Normal 16 3" xfId="533"/>
    <cellStyle name="Normal 16 4" xfId="534"/>
    <cellStyle name="Normal 16 5" xfId="535"/>
    <cellStyle name="Normal 16 6" xfId="536"/>
    <cellStyle name="Normal 16 7" xfId="537"/>
    <cellStyle name="Normal 16 8" xfId="538"/>
    <cellStyle name="Normal 16 9" xfId="539"/>
    <cellStyle name="Normal 16_100 M." xfId="540"/>
    <cellStyle name="Normal 17" xfId="541"/>
    <cellStyle name="Normal 17 10" xfId="542"/>
    <cellStyle name="Normal 17 2" xfId="543"/>
    <cellStyle name="Normal 17 2 2" xfId="544"/>
    <cellStyle name="Normal 17 2 3" xfId="545"/>
    <cellStyle name="Normal 17 2 4" xfId="546"/>
    <cellStyle name="Normal 17 2_100 M." xfId="547"/>
    <cellStyle name="Normal 17 3" xfId="548"/>
    <cellStyle name="Normal 17 4" xfId="549"/>
    <cellStyle name="Normal 17 4 2" xfId="550"/>
    <cellStyle name="Normal 17 4 3" xfId="551"/>
    <cellStyle name="Normal 17 4 4" xfId="552"/>
    <cellStyle name="Normal 17 4_DALYVIAI" xfId="553"/>
    <cellStyle name="Normal 17 5" xfId="554"/>
    <cellStyle name="Normal 17 6" xfId="555"/>
    <cellStyle name="Normal 17 7" xfId="556"/>
    <cellStyle name="Normal 17 8" xfId="557"/>
    <cellStyle name="Normal 17 9" xfId="558"/>
    <cellStyle name="Normal 17_100 M." xfId="559"/>
    <cellStyle name="Normal 18" xfId="560"/>
    <cellStyle name="Normal 18 10" xfId="561"/>
    <cellStyle name="Normal 18 2" xfId="562"/>
    <cellStyle name="Normal 18 2 2" xfId="563"/>
    <cellStyle name="Normal 18 2 2 2" xfId="564"/>
    <cellStyle name="Normal 18 2 2 3" xfId="565"/>
    <cellStyle name="Normal 18 2 2 4" xfId="566"/>
    <cellStyle name="Normal 18 2 2_100 M." xfId="567"/>
    <cellStyle name="Normal 18 2 3" xfId="568"/>
    <cellStyle name="Normal 18 2 4" xfId="569"/>
    <cellStyle name="Normal 18 2 5" xfId="570"/>
    <cellStyle name="Normal 18 2_DALYVIAI" xfId="571"/>
    <cellStyle name="Normal 18 3" xfId="572"/>
    <cellStyle name="Normal 18 3 2" xfId="573"/>
    <cellStyle name="Normal 18 3 3" xfId="574"/>
    <cellStyle name="Normal 18 3 4" xfId="575"/>
    <cellStyle name="Normal 18 3_DALYVIAI" xfId="576"/>
    <cellStyle name="Normal 18 4" xfId="577"/>
    <cellStyle name="Normal 18 5" xfId="578"/>
    <cellStyle name="Normal 18 6" xfId="579"/>
    <cellStyle name="Normal 18 7" xfId="580"/>
    <cellStyle name="Normal 18 8" xfId="581"/>
    <cellStyle name="Normal 18 9" xfId="582"/>
    <cellStyle name="Normal 18_100 M." xfId="583"/>
    <cellStyle name="Normal 19" xfId="584"/>
    <cellStyle name="Normal 19 10" xfId="585"/>
    <cellStyle name="Normal 19 2" xfId="586"/>
    <cellStyle name="Normal 19 2 2" xfId="587"/>
    <cellStyle name="Normal 19 2 2 2" xfId="588"/>
    <cellStyle name="Normal 19 2 2 3" xfId="589"/>
    <cellStyle name="Normal 19 2 2 4" xfId="590"/>
    <cellStyle name="Normal 19 2 2_100 M." xfId="591"/>
    <cellStyle name="Normal 19 2 3" xfId="592"/>
    <cellStyle name="Normal 19 2 4" xfId="593"/>
    <cellStyle name="Normal 19 2 5" xfId="594"/>
    <cellStyle name="Normal 19 2_DALYVIAI" xfId="595"/>
    <cellStyle name="Normal 19 3" xfId="596"/>
    <cellStyle name="Normal 19 3 2" xfId="597"/>
    <cellStyle name="Normal 19 3 3" xfId="598"/>
    <cellStyle name="Normal 19 3 4" xfId="599"/>
    <cellStyle name="Normal 19 3_DALYVIAI" xfId="600"/>
    <cellStyle name="Normal 19 4" xfId="601"/>
    <cellStyle name="Normal 19 5" xfId="602"/>
    <cellStyle name="Normal 19 6" xfId="603"/>
    <cellStyle name="Normal 19 7" xfId="604"/>
    <cellStyle name="Normal 19 8" xfId="605"/>
    <cellStyle name="Normal 19 9" xfId="606"/>
    <cellStyle name="Normal 19_100 M." xfId="607"/>
    <cellStyle name="Normal 2" xfId="608"/>
    <cellStyle name="Normal 2 10" xfId="609"/>
    <cellStyle name="Normal 2 10 2" xfId="610"/>
    <cellStyle name="Normal 2 11" xfId="611"/>
    <cellStyle name="Normal 2 11 2" xfId="612"/>
    <cellStyle name="Normal 2 12" xfId="613"/>
    <cellStyle name="Normal 2 12 2" xfId="614"/>
    <cellStyle name="Normal 2 13" xfId="615"/>
    <cellStyle name="Normal 2 13 2" xfId="616"/>
    <cellStyle name="Normal 2 14" xfId="617"/>
    <cellStyle name="Normal 2 14 2" xfId="618"/>
    <cellStyle name="Normal 2 15" xfId="619"/>
    <cellStyle name="Normal 2 15 2" xfId="620"/>
    <cellStyle name="Normal 2 16" xfId="621"/>
    <cellStyle name="Normal 2 17" xfId="622"/>
    <cellStyle name="Normal 2 18" xfId="623"/>
    <cellStyle name="Normal 2 19" xfId="624"/>
    <cellStyle name="Normal 2 2" xfId="625"/>
    <cellStyle name="Normal 2 2 10" xfId="626"/>
    <cellStyle name="Normal 2 2 10 2" xfId="627"/>
    <cellStyle name="Normal 2 2 10 3" xfId="628"/>
    <cellStyle name="Normal 2 2 10 4" xfId="629"/>
    <cellStyle name="Normal 2 2 10_100 M." xfId="630"/>
    <cellStyle name="Normal 2 2 11" xfId="631"/>
    <cellStyle name="Normal 2 2 12" xfId="632"/>
    <cellStyle name="Normal 2 2 13" xfId="633"/>
    <cellStyle name="Normal 2 2 13 2" xfId="634"/>
    <cellStyle name="Normal 2 2 14" xfId="635"/>
    <cellStyle name="Normal 2 2 15" xfId="636"/>
    <cellStyle name="Normal 2 2 16" xfId="637"/>
    <cellStyle name="Normal 2 2 17" xfId="638"/>
    <cellStyle name="Normal 2 2 18" xfId="639"/>
    <cellStyle name="Normal 2 2 19" xfId="640"/>
    <cellStyle name="Normal 2 2 2" xfId="641"/>
    <cellStyle name="Normal 2 2 2 10" xfId="642"/>
    <cellStyle name="Normal 2 2 2 2" xfId="643"/>
    <cellStyle name="Normal 2 2 2 2 2" xfId="644"/>
    <cellStyle name="Normal 2 2 2 2 3" xfId="645"/>
    <cellStyle name="Normal 2 2 2 2 4" xfId="646"/>
    <cellStyle name="Normal 2 2 2 2 5" xfId="647"/>
    <cellStyle name="Normal 2 2 2 2 5 2" xfId="648"/>
    <cellStyle name="Normal 2 2 2 2 5 2 2" xfId="649"/>
    <cellStyle name="Normal 2 2 2 2 5 3" xfId="650"/>
    <cellStyle name="Normal 2 2 2 2 5 3 2" xfId="651"/>
    <cellStyle name="Normal 2 2 2 2 5 4" xfId="652"/>
    <cellStyle name="Normal 2 2 2 2 5_100 M." xfId="653"/>
    <cellStyle name="Normal 2 2 2 2_100 M." xfId="654"/>
    <cellStyle name="Normal 2 2 2 3" xfId="655"/>
    <cellStyle name="Normal 2 2 2 4" xfId="656"/>
    <cellStyle name="Normal 2 2 2 4 2" xfId="657"/>
    <cellStyle name="Normal 2 2 2 4 3" xfId="658"/>
    <cellStyle name="Normal 2 2 2 4 4" xfId="659"/>
    <cellStyle name="Normal 2 2 2 4_100 M." xfId="660"/>
    <cellStyle name="Normal 2 2 2 5" xfId="661"/>
    <cellStyle name="Normal 2 2 2 6" xfId="662"/>
    <cellStyle name="Normal 2 2 2 7" xfId="663"/>
    <cellStyle name="Normal 2 2 2 8" xfId="664"/>
    <cellStyle name="Normal 2 2 2 9" xfId="665"/>
    <cellStyle name="Normal 2 2 2_100 M." xfId="666"/>
    <cellStyle name="Normal 2 2 20" xfId="667"/>
    <cellStyle name="Normal 2 2 21" xfId="668"/>
    <cellStyle name="Normal 2 2 22" xfId="669"/>
    <cellStyle name="Normal 2 2 23" xfId="670"/>
    <cellStyle name="Normal 2 2 24" xfId="671"/>
    <cellStyle name="Normal 2 2 25" xfId="672"/>
    <cellStyle name="Normal 2 2 26" xfId="673"/>
    <cellStyle name="Normal 2 2 27" xfId="674"/>
    <cellStyle name="Normal 2 2 28" xfId="675"/>
    <cellStyle name="Normal 2 2 29" xfId="676"/>
    <cellStyle name="Normal 2 2 3" xfId="677"/>
    <cellStyle name="Normal 2 2 3 10" xfId="678"/>
    <cellStyle name="Normal 2 2 3 11" xfId="679"/>
    <cellStyle name="Normal 2 2 3 12" xfId="680"/>
    <cellStyle name="Normal 2 2 3 2" xfId="681"/>
    <cellStyle name="Normal 2 2 3 2 10" xfId="682"/>
    <cellStyle name="Normal 2 2 3 2 2" xfId="683"/>
    <cellStyle name="Normal 2 2 3 2 2 2" xfId="684"/>
    <cellStyle name="Normal 2 2 3 2 2 2 2" xfId="685"/>
    <cellStyle name="Normal 2 2 3 2 2 2 3" xfId="686"/>
    <cellStyle name="Normal 2 2 3 2 2 2 4" xfId="687"/>
    <cellStyle name="Normal 2 2 3 2 2 2_100 M." xfId="688"/>
    <cellStyle name="Normal 2 2 3 2 2 3" xfId="689"/>
    <cellStyle name="Normal 2 2 3 2 2 3 2" xfId="690"/>
    <cellStyle name="Normal 2 2 3 2 2 3 3" xfId="691"/>
    <cellStyle name="Normal 2 2 3 2 2 3 4" xfId="692"/>
    <cellStyle name="Normal 2 2 3 2 2 3_100 M." xfId="693"/>
    <cellStyle name="Normal 2 2 3 2 2 4" xfId="694"/>
    <cellStyle name="Normal 2 2 3 2 2 4 2" xfId="695"/>
    <cellStyle name="Normal 2 2 3 2 2 4 3" xfId="696"/>
    <cellStyle name="Normal 2 2 3 2 2 4 4" xfId="697"/>
    <cellStyle name="Normal 2 2 3 2 2 4_100 M." xfId="698"/>
    <cellStyle name="Normal 2 2 3 2 2 5" xfId="699"/>
    <cellStyle name="Normal 2 2 3 2 2 5 2" xfId="700"/>
    <cellStyle name="Normal 2 2 3 2 2 5 3" xfId="701"/>
    <cellStyle name="Normal 2 2 3 2 2 5 4" xfId="702"/>
    <cellStyle name="Normal 2 2 3 2 2 5_100 M." xfId="703"/>
    <cellStyle name="Normal 2 2 3 2 2 6" xfId="704"/>
    <cellStyle name="Normal 2 2 3 2 2 7" xfId="705"/>
    <cellStyle name="Normal 2 2 3 2 2 8" xfId="706"/>
    <cellStyle name="Normal 2 2 3 2 2_100 M." xfId="707"/>
    <cellStyle name="Normal 2 2 3 2 3" xfId="708"/>
    <cellStyle name="Normal 2 2 3 2 4" xfId="709"/>
    <cellStyle name="Normal 2 2 3 2 5" xfId="710"/>
    <cellStyle name="Normal 2 2 3 2 6" xfId="711"/>
    <cellStyle name="Normal 2 2 3 2 7" xfId="712"/>
    <cellStyle name="Normal 2 2 3 2 8" xfId="713"/>
    <cellStyle name="Normal 2 2 3 2 9" xfId="714"/>
    <cellStyle name="Normal 2 2 3 2_100 M." xfId="715"/>
    <cellStyle name="Normal 2 2 3 3" xfId="716"/>
    <cellStyle name="Normal 2 2 3 3 10" xfId="717"/>
    <cellStyle name="Normal 2 2 3 3 2" xfId="718"/>
    <cellStyle name="Normal 2 2 3 3 2 2" xfId="719"/>
    <cellStyle name="Normal 2 2 3 3 2 3" xfId="720"/>
    <cellStyle name="Normal 2 2 3 3 2 4" xfId="721"/>
    <cellStyle name="Normal 2 2 3 3 2_100 M." xfId="722"/>
    <cellStyle name="Normal 2 2 3 3 3" xfId="723"/>
    <cellStyle name="Normal 2 2 3 3 3 2" xfId="724"/>
    <cellStyle name="Normal 2 2 3 3 3 3" xfId="725"/>
    <cellStyle name="Normal 2 2 3 3 3 4" xfId="726"/>
    <cellStyle name="Normal 2 2 3 3 3_100 M." xfId="727"/>
    <cellStyle name="Normal 2 2 3 3 4" xfId="728"/>
    <cellStyle name="Normal 2 2 3 3 5" xfId="729"/>
    <cellStyle name="Normal 2 2 3 3 6" xfId="730"/>
    <cellStyle name="Normal 2 2 3 3 7" xfId="731"/>
    <cellStyle name="Normal 2 2 3 3 8" xfId="732"/>
    <cellStyle name="Normal 2 2 3 3 9" xfId="733"/>
    <cellStyle name="Normal 2 2 3 3_100 M." xfId="734"/>
    <cellStyle name="Normal 2 2 3 4" xfId="735"/>
    <cellStyle name="Normal 2 2 3 4 10" xfId="736"/>
    <cellStyle name="Normal 2 2 3 4 2" xfId="737"/>
    <cellStyle name="Normal 2 2 3 4 2 2" xfId="738"/>
    <cellStyle name="Normal 2 2 3 4 2 2 2" xfId="739"/>
    <cellStyle name="Normal 2 2 3 4 2 2 3" xfId="740"/>
    <cellStyle name="Normal 2 2 3 4 2 2 4" xfId="741"/>
    <cellStyle name="Normal 2 2 3 4 2 2_100 M." xfId="742"/>
    <cellStyle name="Normal 2 2 3 4 2 3" xfId="743"/>
    <cellStyle name="Normal 2 2 3 4 2 3 2" xfId="744"/>
    <cellStyle name="Normal 2 2 3 4 2 3 3" xfId="745"/>
    <cellStyle name="Normal 2 2 3 4 2 3 4" xfId="746"/>
    <cellStyle name="Normal 2 2 3 4 2 3_100 M." xfId="747"/>
    <cellStyle name="Normal 2 2 3 4 2 4" xfId="748"/>
    <cellStyle name="Normal 2 2 3 4 2 5" xfId="749"/>
    <cellStyle name="Normal 2 2 3 4 2 6" xfId="750"/>
    <cellStyle name="Normal 2 2 3 4 2_100 M." xfId="751"/>
    <cellStyle name="Normal 2 2 3 4 3" xfId="752"/>
    <cellStyle name="Normal 2 2 3 4 4" xfId="753"/>
    <cellStyle name="Normal 2 2 3 4 5" xfId="754"/>
    <cellStyle name="Normal 2 2 3 4 6" xfId="755"/>
    <cellStyle name="Normal 2 2 3 4 7" xfId="756"/>
    <cellStyle name="Normal 2 2 3 4 8" xfId="757"/>
    <cellStyle name="Normal 2 2 3 4 9" xfId="758"/>
    <cellStyle name="Normal 2 2 3 4_100 M." xfId="759"/>
    <cellStyle name="Normal 2 2 3 5" xfId="760"/>
    <cellStyle name="Normal 2 2 3 5 2" xfId="761"/>
    <cellStyle name="Normal 2 2 3 5 2 2" xfId="762"/>
    <cellStyle name="Normal 2 2 3 5 2 3" xfId="763"/>
    <cellStyle name="Normal 2 2 3 5 2 4" xfId="764"/>
    <cellStyle name="Normal 2 2 3 5 2_100 M." xfId="765"/>
    <cellStyle name="Normal 2 2 3 5 3" xfId="766"/>
    <cellStyle name="Normal 2 2 3 5 3 2" xfId="767"/>
    <cellStyle name="Normal 2 2 3 5 3 3" xfId="768"/>
    <cellStyle name="Normal 2 2 3 5 3 4" xfId="769"/>
    <cellStyle name="Normal 2 2 3 5 3_100 M." xfId="770"/>
    <cellStyle name="Normal 2 2 3 5 4" xfId="771"/>
    <cellStyle name="Normal 2 2 3 5 4 2" xfId="772"/>
    <cellStyle name="Normal 2 2 3 5 4 3" xfId="773"/>
    <cellStyle name="Normal 2 2 3 5 4 4" xfId="774"/>
    <cellStyle name="Normal 2 2 3 5 4_100 M." xfId="775"/>
    <cellStyle name="Normal 2 2 3 5 5" xfId="776"/>
    <cellStyle name="Normal 2 2 3 5 5 2" xfId="777"/>
    <cellStyle name="Normal 2 2 3 5 5 3" xfId="778"/>
    <cellStyle name="Normal 2 2 3 5 5 4" xfId="779"/>
    <cellStyle name="Normal 2 2 3 5 5_100 M." xfId="780"/>
    <cellStyle name="Normal 2 2 3 5 6" xfId="781"/>
    <cellStyle name="Normal 2 2 3 5 7" xfId="782"/>
    <cellStyle name="Normal 2 2 3 5 8" xfId="783"/>
    <cellStyle name="Normal 2 2 3 5_100 M." xfId="784"/>
    <cellStyle name="Normal 2 2 3 6" xfId="785"/>
    <cellStyle name="Normal 2 2 3 6 10" xfId="786"/>
    <cellStyle name="Normal 2 2 3 6 11" xfId="787"/>
    <cellStyle name="Normal 2 2 3 6 12" xfId="788"/>
    <cellStyle name="Normal 2 2 3 6 13" xfId="789"/>
    <cellStyle name="Normal 2 2 3 6 2" xfId="790"/>
    <cellStyle name="Normal 2 2 3 6 2 2" xfId="791"/>
    <cellStyle name="Normal 2 2 3 6 2 2 2" xfId="792"/>
    <cellStyle name="Normal 2 2 3 6 2 2_7kove" xfId="793"/>
    <cellStyle name="Normal 2 2 3 6 2_100 M." xfId="794"/>
    <cellStyle name="Normal 2 2 3 6 3" xfId="795"/>
    <cellStyle name="Normal 2 2 3 6 3 2" xfId="796"/>
    <cellStyle name="Normal 2 2 3 6 3 2 10" xfId="797"/>
    <cellStyle name="Normal 2 2 3 6 3 2 11" xfId="798"/>
    <cellStyle name="Normal 2 2 3 6 3 2 2" xfId="799"/>
    <cellStyle name="Normal 2 2 3 6 3 2 3" xfId="800"/>
    <cellStyle name="Normal 2 2 3 6 3 2 4" xfId="801"/>
    <cellStyle name="Normal 2 2 3 6 3 2 5" xfId="802"/>
    <cellStyle name="Normal 2 2 3 6 3 2 6" xfId="803"/>
    <cellStyle name="Normal 2 2 3 6 3 2 7" xfId="804"/>
    <cellStyle name="Normal 2 2 3 6 3 2 8" xfId="805"/>
    <cellStyle name="Normal 2 2 3 6 3 2 9" xfId="806"/>
    <cellStyle name="Normal 2 2 3 6 3 2_Copy of rezultatai" xfId="807"/>
    <cellStyle name="Normal 2 2 3 6 3 3" xfId="808"/>
    <cellStyle name="Normal 2 2 3 6 3 4" xfId="809"/>
    <cellStyle name="Normal 2 2 3 6 3_100 M." xfId="810"/>
    <cellStyle name="Normal 2 2 3 6 4" xfId="811"/>
    <cellStyle name="Normal 2 2 3 6 5" xfId="812"/>
    <cellStyle name="Normal 2 2 3 6 6" xfId="813"/>
    <cellStyle name="Normal 2 2 3 6 7" xfId="814"/>
    <cellStyle name="Normal 2 2 3 6 8" xfId="815"/>
    <cellStyle name="Normal 2 2 3 6 9" xfId="816"/>
    <cellStyle name="Normal 2 2 3 6_100 M." xfId="817"/>
    <cellStyle name="Normal 2 2 3 7" xfId="818"/>
    <cellStyle name="Normal 2 2 3 8" xfId="819"/>
    <cellStyle name="Normal 2 2 3 9" xfId="820"/>
    <cellStyle name="Normal 2 2 3_100 M." xfId="821"/>
    <cellStyle name="Normal 2 2 30" xfId="822"/>
    <cellStyle name="Normal 2 2 31" xfId="823"/>
    <cellStyle name="Normal 2 2 32" xfId="824"/>
    <cellStyle name="Normal 2 2 33" xfId="825"/>
    <cellStyle name="Normal 2 2 34" xfId="826"/>
    <cellStyle name="Normal 2 2 35" xfId="827"/>
    <cellStyle name="Normal 2 2 36" xfId="828"/>
    <cellStyle name="Normal 2 2 37" xfId="829"/>
    <cellStyle name="Normal 2 2 38" xfId="830"/>
    <cellStyle name="Normal 2 2 4" xfId="831"/>
    <cellStyle name="Normal 2 2 4 2" xfId="832"/>
    <cellStyle name="Normal 2 2 4 2 2" xfId="833"/>
    <cellStyle name="Normal 2 2 4 2 3" xfId="834"/>
    <cellStyle name="Normal 2 2 4 2 4" xfId="835"/>
    <cellStyle name="Normal 2 2 4 2 5" xfId="836"/>
    <cellStyle name="Normal 2 2 4 2_100 M." xfId="837"/>
    <cellStyle name="Normal 2 2 4 3" xfId="838"/>
    <cellStyle name="Normal 2 2 4 4" xfId="839"/>
    <cellStyle name="Normal 2 2 4 5" xfId="840"/>
    <cellStyle name="Normal 2 2 4 6" xfId="841"/>
    <cellStyle name="Normal 2 2 4 7" xfId="842"/>
    <cellStyle name="Normal 2 2 4_100 M." xfId="843"/>
    <cellStyle name="Normal 2 2 5" xfId="844"/>
    <cellStyle name="Normal 2 2 5 10" xfId="845"/>
    <cellStyle name="Normal 2 2 5 2" xfId="846"/>
    <cellStyle name="Normal 2 2 5 2 2" xfId="847"/>
    <cellStyle name="Normal 2 2 5 2 2 2" xfId="848"/>
    <cellStyle name="Normal 2 2 5 2 2 3" xfId="849"/>
    <cellStyle name="Normal 2 2 5 2 2 4" xfId="850"/>
    <cellStyle name="Normal 2 2 5 2 2_100 M." xfId="851"/>
    <cellStyle name="Normal 2 2 5 2 3" xfId="852"/>
    <cellStyle name="Normal 2 2 5 2 3 2" xfId="853"/>
    <cellStyle name="Normal 2 2 5 2 3 3" xfId="854"/>
    <cellStyle name="Normal 2 2 5 2 3 4" xfId="855"/>
    <cellStyle name="Normal 2 2 5 2 3_100 M." xfId="856"/>
    <cellStyle name="Normal 2 2 5 2 4" xfId="857"/>
    <cellStyle name="Normal 2 2 5 2 5" xfId="858"/>
    <cellStyle name="Normal 2 2 5 2 6" xfId="859"/>
    <cellStyle name="Normal 2 2 5 2_100 M." xfId="860"/>
    <cellStyle name="Normal 2 2 5 3" xfId="861"/>
    <cellStyle name="Normal 2 2 5 4" xfId="862"/>
    <cellStyle name="Normal 2 2 5 5" xfId="863"/>
    <cellStyle name="Normal 2 2 5 6" xfId="864"/>
    <cellStyle name="Normal 2 2 5 7" xfId="865"/>
    <cellStyle name="Normal 2 2 5 8" xfId="866"/>
    <cellStyle name="Normal 2 2 5 9" xfId="867"/>
    <cellStyle name="Normal 2 2 5_100 M." xfId="868"/>
    <cellStyle name="Normal 2 2 6" xfId="869"/>
    <cellStyle name="Normal 2 2 6 2" xfId="870"/>
    <cellStyle name="Normal 2 2 6 3" xfId="871"/>
    <cellStyle name="Normal 2 2 6 4" xfId="872"/>
    <cellStyle name="Normal 2 2 6 5" xfId="873"/>
    <cellStyle name="Normal 2 2 6_100 M." xfId="874"/>
    <cellStyle name="Normal 2 2 7" xfId="875"/>
    <cellStyle name="Normal 2 2 7 2" xfId="876"/>
    <cellStyle name="Normal 2 2 7 3" xfId="877"/>
    <cellStyle name="Normal 2 2 7 4" xfId="878"/>
    <cellStyle name="Normal 2 2 7_100 M." xfId="879"/>
    <cellStyle name="Normal 2 2 8" xfId="880"/>
    <cellStyle name="Normal 2 2 8 2" xfId="881"/>
    <cellStyle name="Normal 2 2 8 3" xfId="882"/>
    <cellStyle name="Normal 2 2 8 4" xfId="883"/>
    <cellStyle name="Normal 2 2 8_100 M." xfId="884"/>
    <cellStyle name="Normal 2 2 9" xfId="885"/>
    <cellStyle name="Normal 2 2_100 M." xfId="886"/>
    <cellStyle name="Normal 2 20" xfId="887"/>
    <cellStyle name="Normal 2 21" xfId="888"/>
    <cellStyle name="Normal 2 22" xfId="889"/>
    <cellStyle name="Normal 2 23" xfId="890"/>
    <cellStyle name="Normal 2 24" xfId="891"/>
    <cellStyle name="Normal 2 25" xfId="892"/>
    <cellStyle name="Normal 2 25 2" xfId="893"/>
    <cellStyle name="Normal 2 26" xfId="894"/>
    <cellStyle name="Normal 2 27" xfId="895"/>
    <cellStyle name="Normal 2 28" xfId="896"/>
    <cellStyle name="Normal 2 29" xfId="897"/>
    <cellStyle name="Normal 2 3" xfId="898"/>
    <cellStyle name="Normal 2 3 2" xfId="899"/>
    <cellStyle name="Normal 2 3 2 2" xfId="900"/>
    <cellStyle name="Normal 2 3 3" xfId="901"/>
    <cellStyle name="Normal 2 3_20140201LLAFTaure" xfId="902"/>
    <cellStyle name="Normal 2 4" xfId="903"/>
    <cellStyle name="Normal 2 4 10" xfId="904"/>
    <cellStyle name="Normal 2 4 2" xfId="905"/>
    <cellStyle name="Normal 2 4 2 2" xfId="906"/>
    <cellStyle name="Normal 2 4 3" xfId="907"/>
    <cellStyle name="Normal 2 4 3 2" xfId="908"/>
    <cellStyle name="Normal 2 4 3 3" xfId="909"/>
    <cellStyle name="Normal 2 4 3 4" xfId="910"/>
    <cellStyle name="Normal 2 4 3_100 M." xfId="911"/>
    <cellStyle name="Normal 2 4 4" xfId="912"/>
    <cellStyle name="Normal 2 4 5" xfId="913"/>
    <cellStyle name="Normal 2 4 6" xfId="914"/>
    <cellStyle name="Normal 2 4 7" xfId="915"/>
    <cellStyle name="Normal 2 4 8" xfId="916"/>
    <cellStyle name="Normal 2 4 9" xfId="917"/>
    <cellStyle name="Normal 2 4_100 M." xfId="918"/>
    <cellStyle name="Normal 2 5" xfId="919"/>
    <cellStyle name="Normal 2 5 2" xfId="920"/>
    <cellStyle name="Normal 2 5_20140201LLAFTaure" xfId="921"/>
    <cellStyle name="Normal 2 6" xfId="922"/>
    <cellStyle name="Normal 2 6 2" xfId="923"/>
    <cellStyle name="Normal 2 7" xfId="924"/>
    <cellStyle name="Normal 2 7 2" xfId="925"/>
    <cellStyle name="Normal 2 7 3" xfId="926"/>
    <cellStyle name="Normal 2 7 4" xfId="927"/>
    <cellStyle name="Normal 2 7_DALYVIAI" xfId="928"/>
    <cellStyle name="Normal 2 8" xfId="929"/>
    <cellStyle name="Normal 2 9" xfId="930"/>
    <cellStyle name="Normal 2_06-22-23 LJcP" xfId="931"/>
    <cellStyle name="Normal 20" xfId="932"/>
    <cellStyle name="Normal 20 10" xfId="933"/>
    <cellStyle name="Normal 20 2" xfId="934"/>
    <cellStyle name="Normal 20 2 2" xfId="935"/>
    <cellStyle name="Normal 20 2 2 2" xfId="936"/>
    <cellStyle name="Normal 20 2 2 3" xfId="937"/>
    <cellStyle name="Normal 20 2 2 4" xfId="938"/>
    <cellStyle name="Normal 20 2 2_100 M." xfId="939"/>
    <cellStyle name="Normal 20 2 3" xfId="940"/>
    <cellStyle name="Normal 20 2 4" xfId="941"/>
    <cellStyle name="Normal 20 2 5" xfId="942"/>
    <cellStyle name="Normal 20 2_DALYVIAI" xfId="943"/>
    <cellStyle name="Normal 20 3" xfId="944"/>
    <cellStyle name="Normal 20 3 2" xfId="945"/>
    <cellStyle name="Normal 20 3 3" xfId="946"/>
    <cellStyle name="Normal 20 3 4" xfId="947"/>
    <cellStyle name="Normal 20 3_DALYVIAI" xfId="948"/>
    <cellStyle name="Normal 20 4" xfId="949"/>
    <cellStyle name="Normal 20 5" xfId="950"/>
    <cellStyle name="Normal 20 6" xfId="951"/>
    <cellStyle name="Normal 20 7" xfId="952"/>
    <cellStyle name="Normal 20 8" xfId="953"/>
    <cellStyle name="Normal 20 9" xfId="954"/>
    <cellStyle name="Normal 20_100 M." xfId="955"/>
    <cellStyle name="Normal 21" xfId="956"/>
    <cellStyle name="Normal 21 2" xfId="957"/>
    <cellStyle name="Normal 21 2 2" xfId="958"/>
    <cellStyle name="Normal 21 2 2 2" xfId="959"/>
    <cellStyle name="Normal 21 2 2 3" xfId="960"/>
    <cellStyle name="Normal 21 2 2 4" xfId="961"/>
    <cellStyle name="Normal 21 2 2_100 M." xfId="962"/>
    <cellStyle name="Normal 21 2 3" xfId="963"/>
    <cellStyle name="Normal 21 2 4" xfId="964"/>
    <cellStyle name="Normal 21 2 5" xfId="965"/>
    <cellStyle name="Normal 21 2_DALYVIAI" xfId="966"/>
    <cellStyle name="Normal 21 3" xfId="967"/>
    <cellStyle name="Normal 21 3 2" xfId="968"/>
    <cellStyle name="Normal 21 3 3" xfId="969"/>
    <cellStyle name="Normal 21 3 4" xfId="970"/>
    <cellStyle name="Normal 21 3_DALYVIAI" xfId="971"/>
    <cellStyle name="Normal 21 4" xfId="972"/>
    <cellStyle name="Normal 21 5" xfId="973"/>
    <cellStyle name="Normal 21 6" xfId="974"/>
    <cellStyle name="Normal 21_100 M." xfId="975"/>
    <cellStyle name="Normal 22" xfId="976"/>
    <cellStyle name="Normal 22 10" xfId="977"/>
    <cellStyle name="Normal 22 2" xfId="978"/>
    <cellStyle name="Normal 22 2 2" xfId="979"/>
    <cellStyle name="Normal 22 2 2 2" xfId="980"/>
    <cellStyle name="Normal 22 2 2 3" xfId="981"/>
    <cellStyle name="Normal 22 2 2 4" xfId="982"/>
    <cellStyle name="Normal 22 2 2_100 M." xfId="983"/>
    <cellStyle name="Normal 22 2 3" xfId="984"/>
    <cellStyle name="Normal 22 2 4" xfId="985"/>
    <cellStyle name="Normal 22 2 5" xfId="986"/>
    <cellStyle name="Normal 22 2_DALYVIAI" xfId="987"/>
    <cellStyle name="Normal 22 3" xfId="988"/>
    <cellStyle name="Normal 22 3 2" xfId="989"/>
    <cellStyle name="Normal 22 3 3" xfId="990"/>
    <cellStyle name="Normal 22 3 4" xfId="991"/>
    <cellStyle name="Normal 22 3_DALYVIAI" xfId="992"/>
    <cellStyle name="Normal 22 4" xfId="993"/>
    <cellStyle name="Normal 22 5" xfId="994"/>
    <cellStyle name="Normal 22 6" xfId="995"/>
    <cellStyle name="Normal 22 7" xfId="996"/>
    <cellStyle name="Normal 22 8" xfId="997"/>
    <cellStyle name="Normal 22 9" xfId="998"/>
    <cellStyle name="Normal 22_100 M." xfId="999"/>
    <cellStyle name="Normal 23" xfId="1000"/>
    <cellStyle name="Normal 23 2" xfId="1001"/>
    <cellStyle name="Normal 23 2 2" xfId="1002"/>
    <cellStyle name="Normal 23 3" xfId="1003"/>
    <cellStyle name="Normal 23 4" xfId="1004"/>
    <cellStyle name="Normal 23 5" xfId="1005"/>
    <cellStyle name="Normal 23_20140201LLAFTaure" xfId="1006"/>
    <cellStyle name="Normal 24" xfId="1007"/>
    <cellStyle name="Normal 24 2" xfId="1008"/>
    <cellStyle name="Normal 24 3" xfId="1009"/>
    <cellStyle name="Normal 24 4" xfId="1010"/>
    <cellStyle name="Normal 24 5" xfId="1011"/>
    <cellStyle name="Normal 24 6" xfId="1012"/>
    <cellStyle name="Normal 24_DALYVIAI" xfId="1013"/>
    <cellStyle name="Normal 25" xfId="1014"/>
    <cellStyle name="Normal 25 2" xfId="1015"/>
    <cellStyle name="Normal 25 3" xfId="1016"/>
    <cellStyle name="Normal 25 4" xfId="1017"/>
    <cellStyle name="Normal 25 5" xfId="1018"/>
    <cellStyle name="Normal 25_100 M." xfId="1019"/>
    <cellStyle name="Normal 26" xfId="1020"/>
    <cellStyle name="Normal 26 2" xfId="1021"/>
    <cellStyle name="Normal 26 3" xfId="1022"/>
    <cellStyle name="Normal 26 4" xfId="1023"/>
    <cellStyle name="Normal 26 5" xfId="1024"/>
    <cellStyle name="Normal 26 6" xfId="1025"/>
    <cellStyle name="Normal 26 7" xfId="1026"/>
    <cellStyle name="Normal 26_20140201LLAFTaure" xfId="1027"/>
    <cellStyle name="Normal 27" xfId="1028"/>
    <cellStyle name="Normal 27 2" xfId="1029"/>
    <cellStyle name="Normal 28" xfId="1030"/>
    <cellStyle name="Normal 29" xfId="1031"/>
    <cellStyle name="Normal 3" xfId="1032"/>
    <cellStyle name="Normal 3 10" xfId="1033"/>
    <cellStyle name="Normal 3 11" xfId="1034"/>
    <cellStyle name="Normal 3 12" xfId="1035"/>
    <cellStyle name="Normal 3 12 2" xfId="1036"/>
    <cellStyle name="Normal 3 12 2 2" xfId="1037"/>
    <cellStyle name="Normal 3 12 3" xfId="1038"/>
    <cellStyle name="Normal 3 12 4" xfId="1039"/>
    <cellStyle name="Normal 3 12_DALYVIAI" xfId="1040"/>
    <cellStyle name="Normal 3 13" xfId="1041"/>
    <cellStyle name="Normal 3 14" xfId="1042"/>
    <cellStyle name="Normal 3 15" xfId="1043"/>
    <cellStyle name="Normal 3 16" xfId="1044"/>
    <cellStyle name="Normal 3 17" xfId="1045"/>
    <cellStyle name="Normal 3 18" xfId="1046"/>
    <cellStyle name="Normal 3 19" xfId="1047"/>
    <cellStyle name="Normal 3 2" xfId="1048"/>
    <cellStyle name="Normal 3 2 2" xfId="1049"/>
    <cellStyle name="Normal 3 2 3" xfId="1050"/>
    <cellStyle name="Normal 3 2 4" xfId="1051"/>
    <cellStyle name="Normal 3 20" xfId="1052"/>
    <cellStyle name="Normal 3 21" xfId="1053"/>
    <cellStyle name="Normal 3 22" xfId="1054"/>
    <cellStyle name="Normal 3 23" xfId="1055"/>
    <cellStyle name="Normal 3 24" xfId="1056"/>
    <cellStyle name="Normal 3 25" xfId="1057"/>
    <cellStyle name="Normal 3 26" xfId="1058"/>
    <cellStyle name="Normal 3 27" xfId="1059"/>
    <cellStyle name="Normal 3 28" xfId="1060"/>
    <cellStyle name="Normal 3 29" xfId="1061"/>
    <cellStyle name="Normal 3 3" xfId="1062"/>
    <cellStyle name="Normal 3 3 2" xfId="1063"/>
    <cellStyle name="Normal 3 3 3" xfId="1064"/>
    <cellStyle name="Normal 3 3 4" xfId="1065"/>
    <cellStyle name="Normal 3 3_100 M." xfId="1066"/>
    <cellStyle name="Normal 3 30" xfId="1067"/>
    <cellStyle name="Normal 3 31" xfId="1068"/>
    <cellStyle name="Normal 3 32" xfId="1069"/>
    <cellStyle name="Normal 3 33" xfId="1070"/>
    <cellStyle name="Normal 3 34" xfId="1071"/>
    <cellStyle name="Normal 3 35" xfId="1072"/>
    <cellStyle name="Normal 3 36" xfId="1073"/>
    <cellStyle name="Normal 3 37" xfId="1074"/>
    <cellStyle name="Normal 3 38" xfId="1075"/>
    <cellStyle name="Normal 3 39" xfId="1076"/>
    <cellStyle name="Normal 3 4" xfId="1077"/>
    <cellStyle name="Normal 3 4 2" xfId="1078"/>
    <cellStyle name="Normal 3 4 3" xfId="1079"/>
    <cellStyle name="Normal 3 4_100 M." xfId="1080"/>
    <cellStyle name="Normal 3 40" xfId="1081"/>
    <cellStyle name="Normal 3 41" xfId="1082"/>
    <cellStyle name="Normal 3 42" xfId="1083"/>
    <cellStyle name="Normal 3 5" xfId="1084"/>
    <cellStyle name="Normal 3 5 2" xfId="1085"/>
    <cellStyle name="Normal 3 5 3" xfId="1086"/>
    <cellStyle name="Normal 3 5_100 M." xfId="1087"/>
    <cellStyle name="Normal 3 6" xfId="1088"/>
    <cellStyle name="Normal 3 6 2" xfId="1089"/>
    <cellStyle name="Normal 3 7" xfId="1090"/>
    <cellStyle name="Normal 3 8" xfId="1091"/>
    <cellStyle name="Normal 3 8 2" xfId="1092"/>
    <cellStyle name="Normal 3 8_100 M." xfId="1093"/>
    <cellStyle name="Normal 3 9" xfId="1094"/>
    <cellStyle name="Normal 3 9 2" xfId="1095"/>
    <cellStyle name="Normal 3 9_100 M." xfId="1096"/>
    <cellStyle name="Normal 3_100 M" xfId="1097"/>
    <cellStyle name="Normal 30" xfId="1098"/>
    <cellStyle name="Normal 31" xfId="1099"/>
    <cellStyle name="Normal 32" xfId="1100"/>
    <cellStyle name="Normal 32 2" xfId="1101"/>
    <cellStyle name="Normal 32 3" xfId="1102"/>
    <cellStyle name="Normal 33" xfId="1103"/>
    <cellStyle name="Normal 33 2" xfId="1104"/>
    <cellStyle name="Normal 33 3" xfId="1105"/>
    <cellStyle name="Normal 34" xfId="1106"/>
    <cellStyle name="Normal 34 2" xfId="1107"/>
    <cellStyle name="Normal 35" xfId="1108"/>
    <cellStyle name="Normal 36" xfId="1109"/>
    <cellStyle name="Normal 37" xfId="1110"/>
    <cellStyle name="Normal 37 2" xfId="1111"/>
    <cellStyle name="Normal 38" xfId="1112"/>
    <cellStyle name="Normal 39" xfId="1113"/>
    <cellStyle name="Normal 4" xfId="1114"/>
    <cellStyle name="Normal 4 10" xfId="1115"/>
    <cellStyle name="Normal 4 11" xfId="1116"/>
    <cellStyle name="Normal 4 11 2" xfId="1117"/>
    <cellStyle name="Normal 4 11 3" xfId="1118"/>
    <cellStyle name="Normal 4 11 4" xfId="1119"/>
    <cellStyle name="Normal 4 11_DALYVIAI" xfId="1120"/>
    <cellStyle name="Normal 4 12" xfId="1121"/>
    <cellStyle name="Normal 4 13" xfId="1122"/>
    <cellStyle name="Normal 4 14" xfId="1123"/>
    <cellStyle name="Normal 4 15" xfId="1124"/>
    <cellStyle name="Normal 4 16" xfId="1125"/>
    <cellStyle name="Normal 4 17" xfId="1126"/>
    <cellStyle name="Normal 4 18" xfId="1127"/>
    <cellStyle name="Normal 4 19" xfId="1128"/>
    <cellStyle name="Normal 4 2" xfId="1129"/>
    <cellStyle name="Normal 4 2 10" xfId="1130"/>
    <cellStyle name="Normal 4 2 11" xfId="1131"/>
    <cellStyle name="Normal 4 2 12" xfId="1132"/>
    <cellStyle name="Normal 4 2 2" xfId="1133"/>
    <cellStyle name="Normal 4 2 2 2" xfId="1134"/>
    <cellStyle name="Normal 4 2 2 3" xfId="1135"/>
    <cellStyle name="Normal 4 2 2 4" xfId="1136"/>
    <cellStyle name="Normal 4 2 2_100 M." xfId="1137"/>
    <cellStyle name="Normal 4 2 3" xfId="1138"/>
    <cellStyle name="Normal 4 2 3 2" xfId="1139"/>
    <cellStyle name="Normal 4 2 3 3" xfId="1140"/>
    <cellStyle name="Normal 4 2 3 4" xfId="1141"/>
    <cellStyle name="Normal 4 2 3_100 M." xfId="1142"/>
    <cellStyle name="Normal 4 2 4" xfId="1143"/>
    <cellStyle name="Normal 4 2 5" xfId="1144"/>
    <cellStyle name="Normal 4 2 6" xfId="1145"/>
    <cellStyle name="Normal 4 2 7" xfId="1146"/>
    <cellStyle name="Normal 4 2 8" xfId="1147"/>
    <cellStyle name="Normal 4 2 9" xfId="1148"/>
    <cellStyle name="Normal 4 2_100 M." xfId="1149"/>
    <cellStyle name="Normal 4 20" xfId="1150"/>
    <cellStyle name="Normal 4 21" xfId="1151"/>
    <cellStyle name="Normal 4 22" xfId="1152"/>
    <cellStyle name="Normal 4 23" xfId="1153"/>
    <cellStyle name="Normal 4 24" xfId="1154"/>
    <cellStyle name="Normal 4 25" xfId="1155"/>
    <cellStyle name="Normal 4 26" xfId="1156"/>
    <cellStyle name="Normal 4 27" xfId="1157"/>
    <cellStyle name="Normal 4 28" xfId="1158"/>
    <cellStyle name="Normal 4 29" xfId="1159"/>
    <cellStyle name="Normal 4 3" xfId="1160"/>
    <cellStyle name="Normal 4 3 2" xfId="1161"/>
    <cellStyle name="Normal 4 3 3" xfId="1162"/>
    <cellStyle name="Normal 4 3 4" xfId="1163"/>
    <cellStyle name="Normal 4 3 5" xfId="1164"/>
    <cellStyle name="Normal 4 3_100 M." xfId="1165"/>
    <cellStyle name="Normal 4 30" xfId="1166"/>
    <cellStyle name="Normal 4 31" xfId="1167"/>
    <cellStyle name="Normal 4 32" xfId="1168"/>
    <cellStyle name="Normal 4 33" xfId="1169"/>
    <cellStyle name="Normal 4 34" xfId="1170"/>
    <cellStyle name="Normal 4 35" xfId="1171"/>
    <cellStyle name="Normal 4 36" xfId="1172"/>
    <cellStyle name="Normal 4 37" xfId="1173"/>
    <cellStyle name="Normal 4 38" xfId="1174"/>
    <cellStyle name="Normal 4 39" xfId="1175"/>
    <cellStyle name="Normal 4 4" xfId="1176"/>
    <cellStyle name="Normal 4 4 2" xfId="1177"/>
    <cellStyle name="Normal 4 4 3" xfId="1178"/>
    <cellStyle name="Normal 4 4 4" xfId="1179"/>
    <cellStyle name="Normal 4 4 5" xfId="1180"/>
    <cellStyle name="Normal 4 4_100 M." xfId="1181"/>
    <cellStyle name="Normal 4 40" xfId="1182"/>
    <cellStyle name="Normal 4 41" xfId="1183"/>
    <cellStyle name="Normal 4 42" xfId="1184"/>
    <cellStyle name="Normal 4 43" xfId="1185"/>
    <cellStyle name="Normal 4 44" xfId="1186"/>
    <cellStyle name="Normal 4 45" xfId="1187"/>
    <cellStyle name="Normal 4 5" xfId="1188"/>
    <cellStyle name="Normal 4 5 2" xfId="1189"/>
    <cellStyle name="Normal 4 5 3" xfId="1190"/>
    <cellStyle name="Normal 4 5 4" xfId="1191"/>
    <cellStyle name="Normal 4 5 5" xfId="1192"/>
    <cellStyle name="Normal 4 5_100 M." xfId="1193"/>
    <cellStyle name="Normal 4 6" xfId="1194"/>
    <cellStyle name="Normal 4 6 2" xfId="1195"/>
    <cellStyle name="Normal 4 6 3" xfId="1196"/>
    <cellStyle name="Normal 4 6 4" xfId="1197"/>
    <cellStyle name="Normal 4 6 5" xfId="1198"/>
    <cellStyle name="Normal 4 6_100 M." xfId="1199"/>
    <cellStyle name="Normal 4 7" xfId="1200"/>
    <cellStyle name="Normal 4 7 2" xfId="1201"/>
    <cellStyle name="Normal 4 7 3" xfId="1202"/>
    <cellStyle name="Normal 4 7 4" xfId="1203"/>
    <cellStyle name="Normal 4 7 5" xfId="1204"/>
    <cellStyle name="Normal 4 7_100 M." xfId="1205"/>
    <cellStyle name="Normal 4 8" xfId="1206"/>
    <cellStyle name="Normal 4 8 2" xfId="1207"/>
    <cellStyle name="Normal 4 8 3" xfId="1208"/>
    <cellStyle name="Normal 4 8 4" xfId="1209"/>
    <cellStyle name="Normal 4 8 5" xfId="1210"/>
    <cellStyle name="Normal 4 8_100 M." xfId="1211"/>
    <cellStyle name="Normal 4 9" xfId="1212"/>
    <cellStyle name="Normal 4 9 10" xfId="1213"/>
    <cellStyle name="Normal 4 9 2" xfId="1214"/>
    <cellStyle name="Normal 4 9 2 2" xfId="1215"/>
    <cellStyle name="Normal 4 9 2 3" xfId="1216"/>
    <cellStyle name="Normal 4 9 2 4" xfId="1217"/>
    <cellStyle name="Normal 4 9 2_100 M." xfId="1218"/>
    <cellStyle name="Normal 4 9 3" xfId="1219"/>
    <cellStyle name="Normal 4 9 3 2" xfId="1220"/>
    <cellStyle name="Normal 4 9 3 3" xfId="1221"/>
    <cellStyle name="Normal 4 9 3 4" xfId="1222"/>
    <cellStyle name="Normal 4 9 3_100 M." xfId="1223"/>
    <cellStyle name="Normal 4 9 4" xfId="1224"/>
    <cellStyle name="Normal 4 9 4 2" xfId="1225"/>
    <cellStyle name="Normal 4 9 4 3" xfId="1226"/>
    <cellStyle name="Normal 4 9 4 4" xfId="1227"/>
    <cellStyle name="Normal 4 9 4_100 M." xfId="1228"/>
    <cellStyle name="Normal 4 9 5" xfId="1229"/>
    <cellStyle name="Normal 4 9 5 2" xfId="1230"/>
    <cellStyle name="Normal 4 9 5 3" xfId="1231"/>
    <cellStyle name="Normal 4 9 5 4" xfId="1232"/>
    <cellStyle name="Normal 4 9 5_100 M." xfId="1233"/>
    <cellStyle name="Normal 4 9 6" xfId="1234"/>
    <cellStyle name="Normal 4 9 6 2" xfId="1235"/>
    <cellStyle name="Normal 4 9 6 3" xfId="1236"/>
    <cellStyle name="Normal 4 9 6 4" xfId="1237"/>
    <cellStyle name="Normal 4 9 6_100 M." xfId="1238"/>
    <cellStyle name="Normal 4 9 7" xfId="1239"/>
    <cellStyle name="Normal 4 9 8" xfId="1240"/>
    <cellStyle name="Normal 4 9 9" xfId="1241"/>
    <cellStyle name="Normal 4 9_100 M." xfId="1242"/>
    <cellStyle name="Normal 4_1 užskaitos" xfId="1243"/>
    <cellStyle name="Normal 40" xfId="1244"/>
    <cellStyle name="Normal 41" xfId="1245"/>
    <cellStyle name="Normal 42" xfId="1246"/>
    <cellStyle name="Normal 43" xfId="1247"/>
    <cellStyle name="Normal 44" xfId="1248"/>
    <cellStyle name="Normal 45" xfId="1249"/>
    <cellStyle name="Normal 46" xfId="1250"/>
    <cellStyle name="Normal 46 2" xfId="1251"/>
    <cellStyle name="Normal 47" xfId="1252"/>
    <cellStyle name="Normal 48" xfId="1253"/>
    <cellStyle name="Normal 49" xfId="1254"/>
    <cellStyle name="Normal 5" xfId="1255"/>
    <cellStyle name="Normal 5 10" xfId="1256"/>
    <cellStyle name="Normal 5 2" xfId="1257"/>
    <cellStyle name="Normal 5 2 10" xfId="1258"/>
    <cellStyle name="Normal 5 2 2" xfId="1259"/>
    <cellStyle name="Normal 5 2 2 2" xfId="1260"/>
    <cellStyle name="Normal 5 2 2 3" xfId="1261"/>
    <cellStyle name="Normal 5 2 2 4" xfId="1262"/>
    <cellStyle name="Normal 5 2 2_100 M." xfId="1263"/>
    <cellStyle name="Normal 5 2 3" xfId="1264"/>
    <cellStyle name="Normal 5 2 4" xfId="1265"/>
    <cellStyle name="Normal 5 2 5" xfId="1266"/>
    <cellStyle name="Normal 5 2 6" xfId="1267"/>
    <cellStyle name="Normal 5 2 7" xfId="1268"/>
    <cellStyle name="Normal 5 2 8" xfId="1269"/>
    <cellStyle name="Normal 5 2 9" xfId="1270"/>
    <cellStyle name="Normal 5 2_DALYVIAI" xfId="1271"/>
    <cellStyle name="Normal 5 3" xfId="1272"/>
    <cellStyle name="Normal 5 3 2" xfId="1273"/>
    <cellStyle name="Normal 5 3 3" xfId="1274"/>
    <cellStyle name="Normal 5 3 4" xfId="1275"/>
    <cellStyle name="Normal 5 3_DALYVIAI" xfId="1276"/>
    <cellStyle name="Normal 5 4" xfId="1277"/>
    <cellStyle name="Normal 5 5" xfId="1278"/>
    <cellStyle name="Normal 5 6" xfId="1279"/>
    <cellStyle name="Normal 5 7" xfId="1280"/>
    <cellStyle name="Normal 5 8" xfId="1281"/>
    <cellStyle name="Normal 5 9" xfId="1282"/>
    <cellStyle name="Normal 5_100 M." xfId="1283"/>
    <cellStyle name="Normal 50" xfId="1284"/>
    <cellStyle name="Normal 51" xfId="1285"/>
    <cellStyle name="Normal 52" xfId="1286"/>
    <cellStyle name="Normal 53" xfId="1287"/>
    <cellStyle name="Normal 54" xfId="1288"/>
    <cellStyle name="Normal 55" xfId="1289"/>
    <cellStyle name="Normal 56" xfId="1290"/>
    <cellStyle name="Normal 57" xfId="1291"/>
    <cellStyle name="Normal 58" xfId="1292"/>
    <cellStyle name="Normal 59" xfId="1293"/>
    <cellStyle name="Normal 6" xfId="1294"/>
    <cellStyle name="Normal 6 10" xfId="1295"/>
    <cellStyle name="Normal 6 11" xfId="1296"/>
    <cellStyle name="Normal 6 12" xfId="1297"/>
    <cellStyle name="Normal 6 2" xfId="1298"/>
    <cellStyle name="Normal 6 2 2" xfId="1299"/>
    <cellStyle name="Normal 6 2 3" xfId="1300"/>
    <cellStyle name="Normal 6 2 4" xfId="1301"/>
    <cellStyle name="Normal 6 2 5" xfId="1302"/>
    <cellStyle name="Normal 6 2_100 M." xfId="1303"/>
    <cellStyle name="Normal 6 3" xfId="1304"/>
    <cellStyle name="Normal 6 3 2" xfId="1305"/>
    <cellStyle name="Normal 6 3 3" xfId="1306"/>
    <cellStyle name="Normal 6 3 4" xfId="1307"/>
    <cellStyle name="Normal 6 3_100 M." xfId="1308"/>
    <cellStyle name="Normal 6 4" xfId="1309"/>
    <cellStyle name="Normal 6 4 2" xfId="1310"/>
    <cellStyle name="Normal 6 4 3" xfId="1311"/>
    <cellStyle name="Normal 6 4 4" xfId="1312"/>
    <cellStyle name="Normal 6 4_100 M." xfId="1313"/>
    <cellStyle name="Normal 6 5" xfId="1314"/>
    <cellStyle name="Normal 6 6" xfId="1315"/>
    <cellStyle name="Normal 6 6 2" xfId="1316"/>
    <cellStyle name="Normal 6 6 3" xfId="1317"/>
    <cellStyle name="Normal 6 6 4" xfId="1318"/>
    <cellStyle name="Normal 6 6_DALYVIAI" xfId="1319"/>
    <cellStyle name="Normal 6 7" xfId="1320"/>
    <cellStyle name="Normal 6 8" xfId="1321"/>
    <cellStyle name="Normal 6 9" xfId="1322"/>
    <cellStyle name="Normal 6_100 M." xfId="1323"/>
    <cellStyle name="Normal 60" xfId="1324"/>
    <cellStyle name="Normal 7" xfId="1325"/>
    <cellStyle name="Normal 7 10" xfId="1326"/>
    <cellStyle name="Normal 7 11" xfId="1327"/>
    <cellStyle name="Normal 7 12" xfId="1328"/>
    <cellStyle name="Normal 7 2" xfId="1329"/>
    <cellStyle name="Normal 7 2 10" xfId="1330"/>
    <cellStyle name="Normal 7 2 2" xfId="1331"/>
    <cellStyle name="Normal 7 2 2 2" xfId="1332"/>
    <cellStyle name="Normal 7 2 2 3" xfId="1333"/>
    <cellStyle name="Normal 7 2 2 4" xfId="1334"/>
    <cellStyle name="Normal 7 2 2_DALYVIAI" xfId="1335"/>
    <cellStyle name="Normal 7 2 3" xfId="1336"/>
    <cellStyle name="Normal 7 2 4" xfId="1337"/>
    <cellStyle name="Normal 7 2 5" xfId="1338"/>
    <cellStyle name="Normal 7 2 6" xfId="1339"/>
    <cellStyle name="Normal 7 2 7" xfId="1340"/>
    <cellStyle name="Normal 7 2 8" xfId="1341"/>
    <cellStyle name="Normal 7 2 9" xfId="1342"/>
    <cellStyle name="Normal 7 2_100 M." xfId="1343"/>
    <cellStyle name="Normal 7 3" xfId="1344"/>
    <cellStyle name="Normal 7 4" xfId="1345"/>
    <cellStyle name="Normal 7 5" xfId="1346"/>
    <cellStyle name="Normal 7 6" xfId="1347"/>
    <cellStyle name="Normal 7 7" xfId="1348"/>
    <cellStyle name="Normal 7 8" xfId="1349"/>
    <cellStyle name="Normal 7 9" xfId="1350"/>
    <cellStyle name="Normal 7_20140201LLAFTaure" xfId="1351"/>
    <cellStyle name="Normal 8" xfId="1352"/>
    <cellStyle name="Normal 8 10" xfId="1353"/>
    <cellStyle name="Normal 8 2" xfId="1354"/>
    <cellStyle name="Normal 8 2 10" xfId="1355"/>
    <cellStyle name="Normal 8 2 2" xfId="1356"/>
    <cellStyle name="Normal 8 2 2 2" xfId="1357"/>
    <cellStyle name="Normal 8 2 2 3" xfId="1358"/>
    <cellStyle name="Normal 8 2 2 4" xfId="1359"/>
    <cellStyle name="Normal 8 2 2_100 M." xfId="1360"/>
    <cellStyle name="Normal 8 2 3" xfId="1361"/>
    <cellStyle name="Normal 8 2 4" xfId="1362"/>
    <cellStyle name="Normal 8 2 5" xfId="1363"/>
    <cellStyle name="Normal 8 2 6" xfId="1364"/>
    <cellStyle name="Normal 8 2 7" xfId="1365"/>
    <cellStyle name="Normal 8 2 8" xfId="1366"/>
    <cellStyle name="Normal 8 2 9" xfId="1367"/>
    <cellStyle name="Normal 8 2_100 M." xfId="1368"/>
    <cellStyle name="Normal 8 3" xfId="1369"/>
    <cellStyle name="Normal 8 4" xfId="1370"/>
    <cellStyle name="Normal 8 4 2" xfId="1371"/>
    <cellStyle name="Normal 8 4 3" xfId="1372"/>
    <cellStyle name="Normal 8 4 4" xfId="1373"/>
    <cellStyle name="Normal 8 4_DALYVIAI" xfId="1374"/>
    <cellStyle name="Normal 8 5" xfId="1375"/>
    <cellStyle name="Normal 8 6" xfId="1376"/>
    <cellStyle name="Normal 8 7" xfId="1377"/>
    <cellStyle name="Normal 8 8" xfId="1378"/>
    <cellStyle name="Normal 8 9" xfId="1379"/>
    <cellStyle name="Normal 8_100 M." xfId="1380"/>
    <cellStyle name="Normal 9" xfId="1381"/>
    <cellStyle name="Normal 9 10" xfId="1382"/>
    <cellStyle name="Normal 9 11" xfId="1383"/>
    <cellStyle name="Normal 9 2" xfId="1384"/>
    <cellStyle name="Normal 9 2 2" xfId="1385"/>
    <cellStyle name="Normal 9 2 3" xfId="1386"/>
    <cellStyle name="Normal 9 2 4" xfId="1387"/>
    <cellStyle name="Normal 9 2 5" xfId="1388"/>
    <cellStyle name="Normal 9 2_100 M." xfId="1389"/>
    <cellStyle name="Normal 9 3" xfId="1390"/>
    <cellStyle name="Normal 9 3 2" xfId="1391"/>
    <cellStyle name="Normal 9 3 2 2" xfId="1392"/>
    <cellStyle name="Normal 9 3 2 3" xfId="1393"/>
    <cellStyle name="Normal 9 3 2 4" xfId="1394"/>
    <cellStyle name="Normal 9 3 2_100 M." xfId="1395"/>
    <cellStyle name="Normal 9 3 3" xfId="1396"/>
    <cellStyle name="Normal 9 3 4" xfId="1397"/>
    <cellStyle name="Normal 9 3 5" xfId="1398"/>
    <cellStyle name="Normal 9 3_100 M." xfId="1399"/>
    <cellStyle name="Normal 9 4" xfId="1400"/>
    <cellStyle name="Normal 9 4 2" xfId="1401"/>
    <cellStyle name="Normal 9 4 3" xfId="1402"/>
    <cellStyle name="Normal 9 4 4" xfId="1403"/>
    <cellStyle name="Normal 9 4_100 M." xfId="1404"/>
    <cellStyle name="Normal 9 5" xfId="1405"/>
    <cellStyle name="Normal 9 5 2" xfId="1406"/>
    <cellStyle name="Normal 9 5 3" xfId="1407"/>
    <cellStyle name="Normal 9 5 4" xfId="1408"/>
    <cellStyle name="Normal 9 5_100 M." xfId="1409"/>
    <cellStyle name="Normal 9 6" xfId="1410"/>
    <cellStyle name="Normal 9 7" xfId="1411"/>
    <cellStyle name="Normal 9 7 2" xfId="1412"/>
    <cellStyle name="Normal 9 7 3" xfId="1413"/>
    <cellStyle name="Normal 9 7 4" xfId="1414"/>
    <cellStyle name="Normal 9 7_DALYVIAI" xfId="1415"/>
    <cellStyle name="Normal 9 8" xfId="1416"/>
    <cellStyle name="Normal 9 9" xfId="1417"/>
    <cellStyle name="Normal 9_100 M." xfId="1418"/>
    <cellStyle name="Normale_Foglio1" xfId="1419"/>
    <cellStyle name="Note" xfId="1420"/>
    <cellStyle name="Note 2" xfId="1421"/>
    <cellStyle name="Output" xfId="1422"/>
    <cellStyle name="Output 2" xfId="1423"/>
    <cellStyle name="Output 2 2" xfId="1424"/>
    <cellStyle name="Output 3" xfId="1425"/>
    <cellStyle name="Paprastas 2" xfId="1426"/>
    <cellStyle name="Paprastas 2 2" xfId="1427"/>
    <cellStyle name="Paprastas 2 3" xfId="1428"/>
    <cellStyle name="Paprastas 2 4" xfId="1429"/>
    <cellStyle name="Paprastas 2_100 M." xfId="1430"/>
    <cellStyle name="Paprastas 3" xfId="1431"/>
    <cellStyle name="Paprastas 3 2" xfId="1432"/>
    <cellStyle name="Paprastas 3_20140201LLAFTaure" xfId="1433"/>
    <cellStyle name="Paprastas_Diskas M" xfId="1434"/>
    <cellStyle name="Paprastas_Diskas V" xfId="1435"/>
    <cellStyle name="Paprastas_Ietis M" xfId="1436"/>
    <cellStyle name="Paprastas_Ietis V" xfId="1437"/>
    <cellStyle name="Paprastas_Kujis M" xfId="1438"/>
    <cellStyle name="Paprastas_Kujis V" xfId="1439"/>
    <cellStyle name="Paryškinimas 1" xfId="1440"/>
    <cellStyle name="Paryškinimas 2" xfId="1441"/>
    <cellStyle name="Paryškinimas 3" xfId="1442"/>
    <cellStyle name="Paryškinimas 4" xfId="1443"/>
    <cellStyle name="Paryškinimas 5" xfId="1444"/>
    <cellStyle name="Paryškinimas 6" xfId="1445"/>
    <cellStyle name="Pastaba" xfId="1446"/>
    <cellStyle name="Pastaba 2" xfId="1447"/>
    <cellStyle name="Pavadinimas" xfId="1448"/>
    <cellStyle name="Pavadinimas 2" xfId="1449"/>
    <cellStyle name="Pavadinimas 3" xfId="1450"/>
    <cellStyle name="Pavadinimas 4" xfId="1451"/>
    <cellStyle name="Pavadinimas_20140201LLAFTaure" xfId="1452"/>
    <cellStyle name="Percent" xfId="1453"/>
    <cellStyle name="Percent [0]" xfId="1454"/>
    <cellStyle name="Percent [0] 2" xfId="1455"/>
    <cellStyle name="Percent [0]_estafetes" xfId="1456"/>
    <cellStyle name="Percent [00]" xfId="1457"/>
    <cellStyle name="Percent [00] 2" xfId="1458"/>
    <cellStyle name="Percent [00]_estafetes" xfId="1459"/>
    <cellStyle name="Percent [2]" xfId="1460"/>
    <cellStyle name="Percent [2] 2" xfId="1461"/>
    <cellStyle name="Percent [2] 2 2" xfId="1462"/>
    <cellStyle name="Percent [2] 3" xfId="1463"/>
    <cellStyle name="Percent [2] 4" xfId="1464"/>
    <cellStyle name="Percent [2] 5" xfId="1465"/>
    <cellStyle name="Percent [2]_estafetes" xfId="1466"/>
    <cellStyle name="PrePop Currency (0)" xfId="1467"/>
    <cellStyle name="PrePop Currency (0) 2" xfId="1468"/>
    <cellStyle name="PrePop Currency (0)_estafetes" xfId="1469"/>
    <cellStyle name="PrePop Currency (2)" xfId="1470"/>
    <cellStyle name="PrePop Currency (2) 2" xfId="1471"/>
    <cellStyle name="PrePop Currency (2)_estafetes" xfId="1472"/>
    <cellStyle name="PrePop Units (0)" xfId="1473"/>
    <cellStyle name="PrePop Units (0) 2" xfId="1474"/>
    <cellStyle name="PrePop Units (0)_estafetes" xfId="1475"/>
    <cellStyle name="PrePop Units (1)" xfId="1476"/>
    <cellStyle name="PrePop Units (1) 2" xfId="1477"/>
    <cellStyle name="PrePop Units (1)_estafetes" xfId="1478"/>
    <cellStyle name="PrePop Units (2)" xfId="1479"/>
    <cellStyle name="PrePop Units (2) 2" xfId="1480"/>
    <cellStyle name="PrePop Units (2)_estafetes" xfId="1481"/>
    <cellStyle name="Skaičiavimas" xfId="1482"/>
    <cellStyle name="Standaard 2" xfId="1483"/>
    <cellStyle name="Style 111111" xfId="1484"/>
    <cellStyle name="Suma" xfId="1485"/>
    <cellStyle name="Suma 2" xfId="1486"/>
    <cellStyle name="Suma 3" xfId="1487"/>
    <cellStyle name="Suma 4" xfId="1488"/>
    <cellStyle name="Suma_20140201LLAFTaure" xfId="1489"/>
    <cellStyle name="Susietas langelis" xfId="1490"/>
    <cellStyle name="Text Indent A" xfId="1491"/>
    <cellStyle name="Text Indent B" xfId="1492"/>
    <cellStyle name="Text Indent B 2" xfId="1493"/>
    <cellStyle name="Text Indent B_estafetes" xfId="1494"/>
    <cellStyle name="Text Indent C" xfId="1495"/>
    <cellStyle name="Text Indent C 2" xfId="1496"/>
    <cellStyle name="Text Indent C_estafetes" xfId="1497"/>
    <cellStyle name="Tikrinimo langelis" xfId="1498"/>
    <cellStyle name="Title" xfId="1499"/>
    <cellStyle name="Title 2" xfId="1500"/>
    <cellStyle name="Title 2 2" xfId="1501"/>
    <cellStyle name="Title 3" xfId="1502"/>
    <cellStyle name="Total" xfId="1503"/>
    <cellStyle name="Total 2" xfId="1504"/>
    <cellStyle name="Total 2 2" xfId="1505"/>
    <cellStyle name="Total 3" xfId="1506"/>
    <cellStyle name="Walutowy [0]_PLDT" xfId="1507"/>
    <cellStyle name="Walutowy_PLDT" xfId="1508"/>
    <cellStyle name="Warning Text" xfId="1509"/>
    <cellStyle name="Warning Text 2" xfId="1510"/>
    <cellStyle name="Warning Text 2 2" xfId="1511"/>
    <cellStyle name="Warning Text 3" xfId="1512"/>
    <cellStyle name="Акцент1" xfId="1513"/>
    <cellStyle name="Акцент2" xfId="1514"/>
    <cellStyle name="Акцент3" xfId="1515"/>
    <cellStyle name="Акцент4" xfId="1516"/>
    <cellStyle name="Акцент5" xfId="1517"/>
    <cellStyle name="Акцент6" xfId="1518"/>
    <cellStyle name="Ввод " xfId="1519"/>
    <cellStyle name="Вывод" xfId="1520"/>
    <cellStyle name="Вычисление" xfId="1521"/>
    <cellStyle name="Заголовок 1" xfId="1522"/>
    <cellStyle name="Заголовок 2" xfId="1523"/>
    <cellStyle name="Заголовок 3" xfId="1524"/>
    <cellStyle name="Заголовок 4" xfId="1525"/>
    <cellStyle name="Итог" xfId="1526"/>
    <cellStyle name="Контрольная ячейка" xfId="1527"/>
    <cellStyle name="Название" xfId="1528"/>
    <cellStyle name="Нейтральный" xfId="1529"/>
    <cellStyle name="Обычный_Итоговый спартакиады 1991-92 г" xfId="1530"/>
    <cellStyle name="Плохой" xfId="1531"/>
    <cellStyle name="Пояснение" xfId="1532"/>
    <cellStyle name="Примечание" xfId="1533"/>
    <cellStyle name="Связанная ячейка" xfId="1534"/>
    <cellStyle name="Текст предупреждения" xfId="1535"/>
    <cellStyle name="Хороший" xfId="15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485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104775</xdr:rowOff>
    </xdr:from>
    <xdr:to>
      <xdr:col>13</xdr:col>
      <xdr:colOff>0</xdr:colOff>
      <xdr:row>2</xdr:row>
      <xdr:rowOff>209550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047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47625</xdr:rowOff>
    </xdr:from>
    <xdr:to>
      <xdr:col>13</xdr:col>
      <xdr:colOff>0</xdr:colOff>
      <xdr:row>2</xdr:row>
      <xdr:rowOff>200025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76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104775</xdr:rowOff>
    </xdr:from>
    <xdr:to>
      <xdr:col>13</xdr:col>
      <xdr:colOff>0</xdr:colOff>
      <xdr:row>2</xdr:row>
      <xdr:rowOff>209550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047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47625</xdr:rowOff>
    </xdr:from>
    <xdr:to>
      <xdr:col>13</xdr:col>
      <xdr:colOff>0</xdr:colOff>
      <xdr:row>2</xdr:row>
      <xdr:rowOff>200025</xdr:rowOff>
    </xdr:to>
    <xdr:pic>
      <xdr:nvPicPr>
        <xdr:cNvPr id="1" name="Picture 1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762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114300</xdr:rowOff>
    </xdr:from>
    <xdr:to>
      <xdr:col>13</xdr:col>
      <xdr:colOff>0</xdr:colOff>
      <xdr:row>3</xdr:row>
      <xdr:rowOff>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143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nts%20and%20Settings\User\Desktop\Varzybos\protokolai2009ziema\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9"/>
  <sheetViews>
    <sheetView showZeros="0" zoomScalePageLayoutView="0" workbookViewId="0" topLeftCell="A1">
      <selection activeCell="A30" sqref="A30"/>
    </sheetView>
  </sheetViews>
  <sheetFormatPr defaultColWidth="9.140625" defaultRowHeight="15"/>
  <cols>
    <col min="1" max="1" width="4.421875" style="5" customWidth="1"/>
    <col min="2" max="2" width="5.7109375" style="5" customWidth="1"/>
    <col min="3" max="3" width="26.00390625" style="45" customWidth="1"/>
    <col min="4" max="4" width="12.00390625" style="5" customWidth="1"/>
    <col min="5" max="5" width="10.57421875" style="5" customWidth="1"/>
    <col min="6" max="6" width="6.28125" style="12" customWidth="1"/>
    <col min="7" max="12" width="6.7109375" style="9" customWidth="1"/>
    <col min="13" max="13" width="6.7109375" style="46" customWidth="1"/>
    <col min="14" max="16384" width="9.140625" style="5" customWidth="1"/>
  </cols>
  <sheetData>
    <row r="1" spans="1:14" ht="20.25">
      <c r="A1" s="1" t="s">
        <v>0</v>
      </c>
      <c r="B1" s="1"/>
      <c r="C1" s="7"/>
      <c r="D1" s="6"/>
      <c r="E1" s="6"/>
      <c r="F1" s="5"/>
      <c r="G1" s="5"/>
      <c r="I1" s="5"/>
      <c r="J1" s="35" t="s">
        <v>1</v>
      </c>
      <c r="K1" s="5"/>
      <c r="L1" s="5"/>
      <c r="M1" s="9"/>
      <c r="N1" s="3"/>
    </row>
    <row r="2" spans="1:14" ht="18.75">
      <c r="A2" s="2"/>
      <c r="B2" s="2"/>
      <c r="C2" s="7"/>
      <c r="D2" s="6"/>
      <c r="E2" s="6"/>
      <c r="F2" s="5"/>
      <c r="G2" s="5"/>
      <c r="H2" s="5"/>
      <c r="I2" s="5"/>
      <c r="J2" s="5"/>
      <c r="K2" s="5"/>
      <c r="L2" s="5"/>
      <c r="M2" s="9"/>
      <c r="N2" s="4"/>
    </row>
    <row r="3" spans="1:14" ht="16.5" customHeight="1">
      <c r="A3" s="12"/>
      <c r="B3" s="12"/>
      <c r="C3" s="7" t="s">
        <v>8</v>
      </c>
      <c r="D3" s="6"/>
      <c r="E3" s="6"/>
      <c r="F3" s="5"/>
      <c r="G3" s="5"/>
      <c r="H3" s="5"/>
      <c r="I3" s="5"/>
      <c r="J3" s="5"/>
      <c r="K3" s="5"/>
      <c r="L3" s="5"/>
      <c r="M3" s="9"/>
      <c r="N3" s="3"/>
    </row>
    <row r="4" spans="1:24" s="8" customFormat="1" ht="10.5" customHeight="1">
      <c r="A4" s="9"/>
      <c r="B4" s="9"/>
      <c r="C4" s="10"/>
      <c r="D4" s="9"/>
      <c r="F4" s="9"/>
      <c r="G4" s="11"/>
      <c r="H4" s="9"/>
      <c r="I4" s="9"/>
      <c r="J4" s="9"/>
      <c r="K4" s="9"/>
      <c r="L4" s="9"/>
      <c r="M4" s="9"/>
      <c r="N4" s="3"/>
      <c r="O4" s="9"/>
      <c r="P4" s="9"/>
      <c r="Q4" s="9"/>
      <c r="R4" s="9"/>
      <c r="S4" s="9"/>
      <c r="T4" s="9"/>
      <c r="U4" s="9"/>
      <c r="V4" s="9"/>
      <c r="W4" s="9"/>
      <c r="X4" s="9"/>
    </row>
    <row r="5" spans="1:13" s="37" customFormat="1" ht="12">
      <c r="A5" s="38" t="s">
        <v>209</v>
      </c>
      <c r="B5" s="39" t="s">
        <v>6</v>
      </c>
      <c r="C5" s="44" t="s">
        <v>3</v>
      </c>
      <c r="D5" s="40" t="s">
        <v>13</v>
      </c>
      <c r="E5" s="40" t="s">
        <v>7</v>
      </c>
      <c r="F5" s="78" t="s">
        <v>5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9" t="s">
        <v>4</v>
      </c>
    </row>
    <row r="6" spans="1:13" ht="19.5" customHeight="1">
      <c r="A6" s="41">
        <v>1</v>
      </c>
      <c r="B6" s="51">
        <v>29</v>
      </c>
      <c r="C6" s="52" t="s">
        <v>14</v>
      </c>
      <c r="D6" s="53">
        <v>33672</v>
      </c>
      <c r="E6" s="53" t="s">
        <v>21</v>
      </c>
      <c r="F6" s="73">
        <f>IF(ISBLANK(M6),"",TRUNC(0.04384*(M6+675)^2)-20000)</f>
        <v>903</v>
      </c>
      <c r="G6" s="42">
        <v>15.51</v>
      </c>
      <c r="H6" s="42">
        <v>14.87</v>
      </c>
      <c r="I6" s="42" t="s">
        <v>208</v>
      </c>
      <c r="J6" s="42" t="s">
        <v>208</v>
      </c>
      <c r="K6" s="42">
        <v>15.1</v>
      </c>
      <c r="L6" s="42" t="s">
        <v>208</v>
      </c>
      <c r="M6" s="43">
        <f>MAX(G6:I6,J6:L6)</f>
        <v>15.51</v>
      </c>
    </row>
    <row r="7" spans="1:13" ht="19.5" customHeight="1">
      <c r="A7" s="41">
        <v>2</v>
      </c>
      <c r="B7" s="51">
        <v>55</v>
      </c>
      <c r="C7" s="52" t="s">
        <v>192</v>
      </c>
      <c r="D7" s="53" t="s">
        <v>193</v>
      </c>
      <c r="E7" s="53" t="s">
        <v>17</v>
      </c>
      <c r="F7" s="73">
        <f>IF(ISBLANK(M7),"",TRUNC(0.04384*(M7+675)^2)-20000)</f>
        <v>840</v>
      </c>
      <c r="G7" s="42">
        <v>13.67</v>
      </c>
      <c r="H7" s="42">
        <v>13.95</v>
      </c>
      <c r="I7" s="42" t="s">
        <v>208</v>
      </c>
      <c r="J7" s="42">
        <v>13.62</v>
      </c>
      <c r="K7" s="42">
        <v>14.47</v>
      </c>
      <c r="L7" s="42">
        <v>14.03</v>
      </c>
      <c r="M7" s="43">
        <f>MAX(G7:I7,J7:L7)</f>
        <v>14.47</v>
      </c>
    </row>
    <row r="8" spans="1:13" ht="19.5" customHeight="1">
      <c r="A8" s="41">
        <v>3</v>
      </c>
      <c r="B8" s="51">
        <v>74</v>
      </c>
      <c r="C8" s="52" t="s">
        <v>131</v>
      </c>
      <c r="D8" s="53">
        <v>34124</v>
      </c>
      <c r="E8" s="53" t="s">
        <v>19</v>
      </c>
      <c r="F8" s="73">
        <f>IF(ISBLANK(M8),"",TRUNC(0.04384*(M8+675)^2)-20000)</f>
        <v>706</v>
      </c>
      <c r="G8" s="42">
        <v>11.73</v>
      </c>
      <c r="H8" s="42">
        <v>12.25</v>
      </c>
      <c r="I8" s="42" t="s">
        <v>210</v>
      </c>
      <c r="J8" s="42" t="s">
        <v>210</v>
      </c>
      <c r="K8" s="42" t="s">
        <v>210</v>
      </c>
      <c r="L8" s="42" t="s">
        <v>210</v>
      </c>
      <c r="M8" s="43">
        <f>MAX(G8:I8,J8:L8)</f>
        <v>12.25</v>
      </c>
    </row>
    <row r="10" spans="1:13" ht="18.75">
      <c r="A10" s="12"/>
      <c r="B10" s="12"/>
      <c r="C10" s="7" t="s">
        <v>194</v>
      </c>
      <c r="D10" s="6"/>
      <c r="E10" s="6"/>
      <c r="F10" s="5"/>
      <c r="G10" s="5"/>
      <c r="H10" s="5"/>
      <c r="I10" s="5"/>
      <c r="J10" s="5"/>
      <c r="K10" s="5"/>
      <c r="L10" s="5"/>
      <c r="M10" s="9"/>
    </row>
    <row r="11" spans="1:13" ht="13.5" customHeight="1">
      <c r="A11" s="9"/>
      <c r="B11" s="9"/>
      <c r="C11" s="10"/>
      <c r="D11" s="9"/>
      <c r="E11" s="8"/>
      <c r="F11" s="9"/>
      <c r="G11" s="11"/>
      <c r="M11" s="9"/>
    </row>
    <row r="12" spans="1:13" ht="12.75">
      <c r="A12" s="38" t="s">
        <v>209</v>
      </c>
      <c r="B12" s="39" t="s">
        <v>6</v>
      </c>
      <c r="C12" s="44" t="s">
        <v>3</v>
      </c>
      <c r="D12" s="40" t="s">
        <v>13</v>
      </c>
      <c r="E12" s="40" t="s">
        <v>7</v>
      </c>
      <c r="F12" s="78" t="s">
        <v>5</v>
      </c>
      <c r="G12" s="38">
        <v>1</v>
      </c>
      <c r="H12" s="38">
        <v>2</v>
      </c>
      <c r="I12" s="38">
        <v>3</v>
      </c>
      <c r="J12" s="38">
        <v>4</v>
      </c>
      <c r="K12" s="38">
        <v>5</v>
      </c>
      <c r="L12" s="38">
        <v>6</v>
      </c>
      <c r="M12" s="39" t="s">
        <v>4</v>
      </c>
    </row>
    <row r="13" spans="1:13" ht="18.75" customHeight="1">
      <c r="A13" s="41">
        <v>1</v>
      </c>
      <c r="B13" s="51">
        <v>75</v>
      </c>
      <c r="C13" s="52" t="s">
        <v>125</v>
      </c>
      <c r="D13" s="53">
        <v>35011</v>
      </c>
      <c r="E13" s="53" t="s">
        <v>19</v>
      </c>
      <c r="F13" s="73">
        <f>IF(ISBLANK(M13),"",TRUNC(0.04384*(M13+675)^2)-20000)</f>
        <v>898</v>
      </c>
      <c r="G13" s="42">
        <v>15.42</v>
      </c>
      <c r="H13" s="42">
        <v>15.13</v>
      </c>
      <c r="I13" s="42" t="s">
        <v>208</v>
      </c>
      <c r="J13" s="42" t="s">
        <v>208</v>
      </c>
      <c r="K13" s="42">
        <v>15.43</v>
      </c>
      <c r="L13" s="42">
        <v>14.87</v>
      </c>
      <c r="M13" s="43">
        <f>MAX(G13:I13,J13:L13)</f>
        <v>15.43</v>
      </c>
    </row>
    <row r="14" spans="1:13" ht="18.75" customHeight="1">
      <c r="A14" s="41">
        <v>2</v>
      </c>
      <c r="B14" s="51" t="s">
        <v>121</v>
      </c>
      <c r="C14" s="52" t="s">
        <v>127</v>
      </c>
      <c r="D14" s="53" t="s">
        <v>128</v>
      </c>
      <c r="E14" s="53" t="s">
        <v>21</v>
      </c>
      <c r="F14" s="73">
        <f>IF(ISBLANK(M14),"",TRUNC(0.04384*(M14+675)^2)-20000)</f>
        <v>849</v>
      </c>
      <c r="G14" s="42">
        <v>14.48</v>
      </c>
      <c r="H14" s="42">
        <v>14.63</v>
      </c>
      <c r="I14" s="42" t="s">
        <v>208</v>
      </c>
      <c r="J14" s="42" t="s">
        <v>210</v>
      </c>
      <c r="K14" s="42" t="s">
        <v>210</v>
      </c>
      <c r="L14" s="42" t="s">
        <v>210</v>
      </c>
      <c r="M14" s="43">
        <f>MAX(G14:I14,J14:L14)</f>
        <v>14.63</v>
      </c>
    </row>
    <row r="15" spans="1:13" ht="18.75" customHeight="1">
      <c r="A15" s="41">
        <v>3</v>
      </c>
      <c r="B15" s="51">
        <v>59</v>
      </c>
      <c r="C15" s="52" t="s">
        <v>190</v>
      </c>
      <c r="D15" s="53" t="s">
        <v>191</v>
      </c>
      <c r="E15" s="53" t="s">
        <v>17</v>
      </c>
      <c r="F15" s="73">
        <f>IF(ISBLANK(M15),"",TRUNC(0.04384*(M15+675)^2)-20000)</f>
        <v>661</v>
      </c>
      <c r="G15" s="42">
        <v>11.5</v>
      </c>
      <c r="H15" s="42">
        <v>11.07</v>
      </c>
      <c r="I15" s="42">
        <v>11.11</v>
      </c>
      <c r="J15" s="42" t="s">
        <v>208</v>
      </c>
      <c r="K15" s="42">
        <v>11.12</v>
      </c>
      <c r="L15" s="42">
        <v>11.47</v>
      </c>
      <c r="M15" s="43">
        <f>MAX(G15:I15,J15:L15)</f>
        <v>11.5</v>
      </c>
    </row>
    <row r="17" spans="1:13" ht="18.75">
      <c r="A17" s="12"/>
      <c r="B17" s="12"/>
      <c r="C17" s="7" t="s">
        <v>195</v>
      </c>
      <c r="D17" s="6"/>
      <c r="E17" s="6"/>
      <c r="F17" s="5"/>
      <c r="G17" s="5"/>
      <c r="H17" s="5"/>
      <c r="I17" s="5"/>
      <c r="J17" s="5"/>
      <c r="K17" s="5"/>
      <c r="L17" s="5"/>
      <c r="M17" s="9"/>
    </row>
    <row r="18" spans="1:13" ht="9.75" customHeight="1">
      <c r="A18" s="9"/>
      <c r="B18" s="9"/>
      <c r="C18" s="10"/>
      <c r="D18" s="9"/>
      <c r="E18" s="8"/>
      <c r="F18" s="9"/>
      <c r="G18" s="11"/>
      <c r="M18" s="9"/>
    </row>
    <row r="19" spans="1:13" ht="12.75">
      <c r="A19" s="38" t="s">
        <v>209</v>
      </c>
      <c r="B19" s="39" t="s">
        <v>6</v>
      </c>
      <c r="C19" s="44" t="s">
        <v>3</v>
      </c>
      <c r="D19" s="40" t="s">
        <v>13</v>
      </c>
      <c r="E19" s="40" t="s">
        <v>7</v>
      </c>
      <c r="F19" s="78" t="s">
        <v>5</v>
      </c>
      <c r="G19" s="38">
        <v>1</v>
      </c>
      <c r="H19" s="38">
        <v>2</v>
      </c>
      <c r="I19" s="38">
        <v>3</v>
      </c>
      <c r="J19" s="38">
        <v>4</v>
      </c>
      <c r="K19" s="38">
        <v>5</v>
      </c>
      <c r="L19" s="38">
        <v>6</v>
      </c>
      <c r="M19" s="39" t="s">
        <v>4</v>
      </c>
    </row>
    <row r="20" spans="1:13" ht="19.5" customHeight="1">
      <c r="A20" s="41">
        <v>1</v>
      </c>
      <c r="B20" s="51">
        <v>63</v>
      </c>
      <c r="C20" s="52" t="s">
        <v>118</v>
      </c>
      <c r="D20" s="53" t="s">
        <v>119</v>
      </c>
      <c r="E20" s="53" t="s">
        <v>17</v>
      </c>
      <c r="F20" s="73">
        <f>IF(ISBLANK(M20),"",TRUNC(0.04384*(M20+675)^2)-20000)</f>
        <v>724</v>
      </c>
      <c r="G20" s="42">
        <v>11.7</v>
      </c>
      <c r="H20" s="42">
        <v>11.88</v>
      </c>
      <c r="I20" s="42">
        <v>11.81</v>
      </c>
      <c r="J20" s="42" t="s">
        <v>208</v>
      </c>
      <c r="K20" s="42">
        <v>12.1</v>
      </c>
      <c r="L20" s="42">
        <v>12.56</v>
      </c>
      <c r="M20" s="43">
        <f>MAX(G20:I20,J20:L20)</f>
        <v>12.56</v>
      </c>
    </row>
    <row r="21" spans="1:13" ht="19.5" customHeight="1">
      <c r="A21" s="41">
        <v>2</v>
      </c>
      <c r="B21" s="51" t="s">
        <v>161</v>
      </c>
      <c r="C21" s="52" t="s">
        <v>168</v>
      </c>
      <c r="D21" s="53" t="s">
        <v>169</v>
      </c>
      <c r="E21" s="53" t="s">
        <v>21</v>
      </c>
      <c r="F21" s="73">
        <f>IF(ISBLANK(M21),"",TRUNC(0.04384*(M21+675)^2)-20000)</f>
        <v>724</v>
      </c>
      <c r="G21" s="42">
        <v>12.55</v>
      </c>
      <c r="H21" s="42" t="s">
        <v>208</v>
      </c>
      <c r="I21" s="42">
        <v>11.95</v>
      </c>
      <c r="J21" s="42" t="s">
        <v>210</v>
      </c>
      <c r="K21" s="42" t="s">
        <v>210</v>
      </c>
      <c r="L21" s="42" t="s">
        <v>210</v>
      </c>
      <c r="M21" s="43">
        <f>MAX(G21:I21,J21:L21)</f>
        <v>12.55</v>
      </c>
    </row>
    <row r="22" spans="1:13" ht="19.5" customHeight="1">
      <c r="A22" s="41">
        <v>3</v>
      </c>
      <c r="B22" s="51">
        <v>76</v>
      </c>
      <c r="C22" s="52" t="s">
        <v>120</v>
      </c>
      <c r="D22" s="53">
        <v>35920</v>
      </c>
      <c r="E22" s="53" t="s">
        <v>19</v>
      </c>
      <c r="F22" s="73">
        <f>IF(ISBLANK(M22),"",TRUNC(0.04384*(M22+675)^2)-20000)</f>
        <v>686</v>
      </c>
      <c r="G22" s="42" t="s">
        <v>208</v>
      </c>
      <c r="H22" s="42">
        <v>11.13</v>
      </c>
      <c r="I22" s="42">
        <v>11.41</v>
      </c>
      <c r="J22" s="42">
        <v>11.86</v>
      </c>
      <c r="K22" s="42">
        <v>11.89</v>
      </c>
      <c r="L22" s="42">
        <v>11.92</v>
      </c>
      <c r="M22" s="43">
        <f>MAX(G22:I22,J22:L22)</f>
        <v>11.92</v>
      </c>
    </row>
    <row r="24" spans="1:13" ht="18.75">
      <c r="A24" s="12"/>
      <c r="B24" s="12"/>
      <c r="C24" s="7" t="s">
        <v>213</v>
      </c>
      <c r="D24" s="6"/>
      <c r="E24" s="6"/>
      <c r="F24" s="5"/>
      <c r="G24" s="5"/>
      <c r="H24" s="5"/>
      <c r="I24" s="5"/>
      <c r="J24" s="5"/>
      <c r="K24" s="5"/>
      <c r="L24" s="5"/>
      <c r="M24" s="9"/>
    </row>
    <row r="25" spans="1:13" ht="8.25" customHeight="1">
      <c r="A25" s="9"/>
      <c r="B25" s="9"/>
      <c r="C25" s="10"/>
      <c r="D25" s="9"/>
      <c r="E25" s="8"/>
      <c r="F25" s="9"/>
      <c r="G25" s="11"/>
      <c r="M25" s="9"/>
    </row>
    <row r="26" spans="1:13" ht="12.75">
      <c r="A26" s="38" t="s">
        <v>209</v>
      </c>
      <c r="B26" s="39" t="s">
        <v>6</v>
      </c>
      <c r="C26" s="44" t="s">
        <v>3</v>
      </c>
      <c r="D26" s="40" t="s">
        <v>13</v>
      </c>
      <c r="E26" s="40" t="s">
        <v>7</v>
      </c>
      <c r="F26" s="78" t="s">
        <v>5</v>
      </c>
      <c r="G26" s="38">
        <v>1</v>
      </c>
      <c r="H26" s="38">
        <v>2</v>
      </c>
      <c r="I26" s="38">
        <v>3</v>
      </c>
      <c r="J26" s="38">
        <v>4</v>
      </c>
      <c r="K26" s="38">
        <v>5</v>
      </c>
      <c r="L26" s="38">
        <v>6</v>
      </c>
      <c r="M26" s="39" t="s">
        <v>4</v>
      </c>
    </row>
    <row r="27" spans="1:13" ht="19.5" customHeight="1">
      <c r="A27" s="41">
        <v>1</v>
      </c>
      <c r="B27" s="51" t="s">
        <v>187</v>
      </c>
      <c r="C27" s="52" t="s">
        <v>188</v>
      </c>
      <c r="D27" s="53" t="s">
        <v>189</v>
      </c>
      <c r="E27" s="53" t="s">
        <v>21</v>
      </c>
      <c r="F27" s="73">
        <f>IF(ISBLANK(M27),"",TRUNC(0.04384*(M27+675)^2)-20000)</f>
        <v>868</v>
      </c>
      <c r="G27" s="42">
        <v>13.69</v>
      </c>
      <c r="H27" s="42">
        <v>14.81</v>
      </c>
      <c r="I27" s="42">
        <v>14.78</v>
      </c>
      <c r="J27" s="42">
        <v>14.94</v>
      </c>
      <c r="K27" s="42" t="s">
        <v>208</v>
      </c>
      <c r="L27" s="42">
        <v>13.8</v>
      </c>
      <c r="M27" s="43">
        <f>MAX(G27:I27,J27:L27)</f>
        <v>14.94</v>
      </c>
    </row>
    <row r="28" spans="1:13" ht="19.5" customHeight="1">
      <c r="A28" s="41">
        <v>2</v>
      </c>
      <c r="B28" s="51">
        <v>94</v>
      </c>
      <c r="C28" s="52" t="s">
        <v>186</v>
      </c>
      <c r="D28" s="53">
        <v>36528</v>
      </c>
      <c r="E28" s="53" t="s">
        <v>19</v>
      </c>
      <c r="F28" s="73">
        <f>IF(ISBLANK(M28),"",TRUNC(0.04384*(M28+675)^2)-20000)</f>
        <v>854</v>
      </c>
      <c r="G28" s="42">
        <v>13.72</v>
      </c>
      <c r="H28" s="42">
        <v>14.6</v>
      </c>
      <c r="I28" s="42">
        <v>14.51</v>
      </c>
      <c r="J28" s="42" t="s">
        <v>208</v>
      </c>
      <c r="K28" s="42">
        <v>14.42</v>
      </c>
      <c r="L28" s="42">
        <v>14.7</v>
      </c>
      <c r="M28" s="43">
        <f>MAX(G28:I28,J28:L28)</f>
        <v>14.7</v>
      </c>
    </row>
    <row r="29" spans="1:13" ht="19.5" customHeight="1">
      <c r="A29" s="41">
        <v>3</v>
      </c>
      <c r="B29" s="51">
        <v>66</v>
      </c>
      <c r="C29" s="52" t="s">
        <v>124</v>
      </c>
      <c r="D29" s="53" t="s">
        <v>48</v>
      </c>
      <c r="E29" s="53" t="s">
        <v>17</v>
      </c>
      <c r="F29" s="73">
        <f>IF(ISBLANK(M29),"",TRUNC(0.04384*(M29+675)^2)-20000)</f>
        <v>838</v>
      </c>
      <c r="G29" s="42">
        <v>13.76</v>
      </c>
      <c r="H29" s="42">
        <v>13.51</v>
      </c>
      <c r="I29" s="42">
        <v>14.08</v>
      </c>
      <c r="J29" s="42" t="s">
        <v>208</v>
      </c>
      <c r="K29" s="42">
        <v>14.44</v>
      </c>
      <c r="L29" s="42" t="s">
        <v>208</v>
      </c>
      <c r="M29" s="43">
        <f>MAX(G29:I29,J29:L29)</f>
        <v>14.44</v>
      </c>
    </row>
  </sheetData>
  <sheetProtection/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Z29"/>
  <sheetViews>
    <sheetView showZeros="0" zoomScalePageLayoutView="0" workbookViewId="0" topLeftCell="A1">
      <selection activeCell="P3" sqref="P3"/>
    </sheetView>
  </sheetViews>
  <sheetFormatPr defaultColWidth="9.140625" defaultRowHeight="15"/>
  <cols>
    <col min="1" max="1" width="4.421875" style="5" customWidth="1"/>
    <col min="2" max="2" width="4.28125" style="5" customWidth="1"/>
    <col min="3" max="3" width="26.00390625" style="45" customWidth="1"/>
    <col min="4" max="4" width="12.00390625" style="5" customWidth="1"/>
    <col min="5" max="5" width="10.57421875" style="5" customWidth="1"/>
    <col min="6" max="6" width="6.28125" style="12" customWidth="1"/>
    <col min="7" max="12" width="6.7109375" style="9" customWidth="1"/>
    <col min="13" max="13" width="6.7109375" style="46" customWidth="1"/>
    <col min="14" max="14" width="3.421875" style="3" customWidth="1"/>
    <col min="15" max="16384" width="9.140625" style="5" customWidth="1"/>
  </cols>
  <sheetData>
    <row r="1" spans="1:13" ht="20.25">
      <c r="A1" s="1" t="s">
        <v>0</v>
      </c>
      <c r="B1" s="1"/>
      <c r="C1" s="7"/>
      <c r="D1" s="6"/>
      <c r="E1" s="6"/>
      <c r="F1" s="5"/>
      <c r="G1" s="5"/>
      <c r="I1" s="5"/>
      <c r="J1" s="35" t="s">
        <v>1</v>
      </c>
      <c r="K1" s="5"/>
      <c r="L1" s="5"/>
      <c r="M1" s="9"/>
    </row>
    <row r="2" spans="1:14" ht="18.75">
      <c r="A2" s="2"/>
      <c r="B2" s="2"/>
      <c r="C2" s="7"/>
      <c r="D2" s="6"/>
      <c r="E2" s="6"/>
      <c r="F2" s="5"/>
      <c r="G2" s="5"/>
      <c r="H2" s="5"/>
      <c r="I2" s="5"/>
      <c r="J2" s="5"/>
      <c r="K2" s="5"/>
      <c r="L2" s="5"/>
      <c r="M2" s="9"/>
      <c r="N2" s="4"/>
    </row>
    <row r="3" spans="1:13" ht="16.5" customHeight="1">
      <c r="A3" s="12"/>
      <c r="B3" s="12"/>
      <c r="C3" s="7" t="s">
        <v>2</v>
      </c>
      <c r="D3" s="6"/>
      <c r="E3" s="6"/>
      <c r="F3" s="5"/>
      <c r="G3" s="5"/>
      <c r="H3" s="5"/>
      <c r="I3" s="5"/>
      <c r="J3" s="5"/>
      <c r="K3" s="5"/>
      <c r="L3" s="5"/>
      <c r="M3" s="9"/>
    </row>
    <row r="4" spans="1:26" s="8" customFormat="1" ht="10.5" customHeight="1">
      <c r="A4" s="9"/>
      <c r="B4" s="9"/>
      <c r="C4" s="10"/>
      <c r="D4" s="9"/>
      <c r="F4" s="9"/>
      <c r="G4" s="11"/>
      <c r="H4" s="9"/>
      <c r="I4" s="9"/>
      <c r="J4" s="9"/>
      <c r="K4" s="9"/>
      <c r="L4" s="9"/>
      <c r="M4" s="9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15" s="37" customFormat="1" ht="12">
      <c r="A5" s="38" t="s">
        <v>209</v>
      </c>
      <c r="B5" s="39" t="s">
        <v>6</v>
      </c>
      <c r="C5" s="44" t="s">
        <v>3</v>
      </c>
      <c r="D5" s="40" t="s">
        <v>13</v>
      </c>
      <c r="E5" s="40" t="s">
        <v>7</v>
      </c>
      <c r="F5" s="38" t="s">
        <v>5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9" t="s">
        <v>4</v>
      </c>
      <c r="O5" s="36"/>
    </row>
    <row r="6" spans="1:14" ht="19.5" customHeight="1">
      <c r="A6" s="41">
        <v>1</v>
      </c>
      <c r="B6" s="51">
        <v>25</v>
      </c>
      <c r="C6" s="52" t="s">
        <v>111</v>
      </c>
      <c r="D6" s="53">
        <v>34200</v>
      </c>
      <c r="E6" s="53" t="s">
        <v>21</v>
      </c>
      <c r="F6" s="73">
        <f>IF(ISBLANK(M6),"",TRUNC(0.042172*(M6+687.7)^2)-20000)</f>
        <v>977</v>
      </c>
      <c r="G6" s="42">
        <v>17.05</v>
      </c>
      <c r="H6" s="42">
        <v>17.59</v>
      </c>
      <c r="I6" s="42">
        <v>17.44</v>
      </c>
      <c r="J6" s="42">
        <v>17.42</v>
      </c>
      <c r="K6" s="42">
        <v>17.53</v>
      </c>
      <c r="L6" s="42" t="s">
        <v>208</v>
      </c>
      <c r="M6" s="43">
        <f>MAX(G6:I6,J6:L6)</f>
        <v>17.59</v>
      </c>
      <c r="N6" s="4"/>
    </row>
    <row r="7" spans="1:14" ht="19.5" customHeight="1">
      <c r="A7" s="41">
        <v>2</v>
      </c>
      <c r="B7" s="51">
        <v>70</v>
      </c>
      <c r="C7" s="52" t="s">
        <v>18</v>
      </c>
      <c r="D7" s="53">
        <v>32900</v>
      </c>
      <c r="E7" s="53" t="s">
        <v>19</v>
      </c>
      <c r="F7" s="73">
        <f>IF(ISBLANK(M7),"",TRUNC(0.042172*(M7+687.7)^2)-20000)</f>
        <v>829</v>
      </c>
      <c r="G7" s="42">
        <v>14.72</v>
      </c>
      <c r="H7" s="42">
        <v>15.09</v>
      </c>
      <c r="I7" s="42">
        <v>14.81</v>
      </c>
      <c r="J7" s="42">
        <v>14.93</v>
      </c>
      <c r="K7" s="42" t="s">
        <v>208</v>
      </c>
      <c r="L7" s="42" t="s">
        <v>208</v>
      </c>
      <c r="M7" s="43">
        <f>MAX(G7:I7,J7:L7)</f>
        <v>15.09</v>
      </c>
      <c r="N7" s="4"/>
    </row>
    <row r="8" spans="1:14" ht="19.5" customHeight="1">
      <c r="A8" s="41">
        <v>3</v>
      </c>
      <c r="B8" s="51">
        <v>40</v>
      </c>
      <c r="C8" s="52" t="s">
        <v>110</v>
      </c>
      <c r="D8" s="53" t="s">
        <v>41</v>
      </c>
      <c r="E8" s="53" t="s">
        <v>17</v>
      </c>
      <c r="F8" s="73">
        <f>IF(ISBLANK(M8),"",TRUNC(0.042172*(M8+687.7)^2)-20000)</f>
        <v>738</v>
      </c>
      <c r="G8" s="42">
        <v>12.83</v>
      </c>
      <c r="H8" s="42" t="s">
        <v>208</v>
      </c>
      <c r="I8" s="42" t="s">
        <v>208</v>
      </c>
      <c r="J8" s="42" t="s">
        <v>208</v>
      </c>
      <c r="K8" s="42">
        <v>13.48</v>
      </c>
      <c r="L8" s="42">
        <v>13.56</v>
      </c>
      <c r="M8" s="43">
        <f>MAX(G8:I8,J8:L8)</f>
        <v>13.56</v>
      </c>
      <c r="N8" s="4"/>
    </row>
    <row r="9" ht="10.5" customHeight="1"/>
    <row r="10" spans="1:13" ht="16.5" customHeight="1">
      <c r="A10" s="12"/>
      <c r="B10" s="12"/>
      <c r="C10" s="7" t="s">
        <v>112</v>
      </c>
      <c r="D10" s="6"/>
      <c r="E10" s="6"/>
      <c r="F10" s="5"/>
      <c r="G10" s="5"/>
      <c r="H10" s="5"/>
      <c r="I10" s="5"/>
      <c r="J10" s="5"/>
      <c r="K10" s="5"/>
      <c r="L10" s="5"/>
      <c r="M10" s="9"/>
    </row>
    <row r="11" spans="1:26" s="8" customFormat="1" ht="10.5" customHeight="1">
      <c r="A11" s="9"/>
      <c r="B11" s="9"/>
      <c r="C11" s="10"/>
      <c r="D11" s="9"/>
      <c r="F11" s="9"/>
      <c r="G11" s="11"/>
      <c r="H11" s="9"/>
      <c r="I11" s="9"/>
      <c r="J11" s="9"/>
      <c r="K11" s="9"/>
      <c r="L11" s="9"/>
      <c r="M11" s="9"/>
      <c r="N11" s="3"/>
      <c r="O11" s="9"/>
      <c r="R11" s="9"/>
      <c r="S11" s="9"/>
      <c r="T11" s="9"/>
      <c r="U11" s="9"/>
      <c r="V11" s="9"/>
      <c r="W11" s="9"/>
      <c r="X11" s="9"/>
      <c r="Y11" s="9"/>
      <c r="Z11" s="9"/>
    </row>
    <row r="12" spans="1:15" s="37" customFormat="1" ht="12">
      <c r="A12" s="38" t="s">
        <v>209</v>
      </c>
      <c r="B12" s="39" t="s">
        <v>6</v>
      </c>
      <c r="C12" s="44" t="s">
        <v>3</v>
      </c>
      <c r="D12" s="40" t="s">
        <v>13</v>
      </c>
      <c r="E12" s="40" t="s">
        <v>7</v>
      </c>
      <c r="F12" s="38" t="s">
        <v>5</v>
      </c>
      <c r="G12" s="38">
        <v>1</v>
      </c>
      <c r="H12" s="38">
        <v>2</v>
      </c>
      <c r="I12" s="38">
        <v>3</v>
      </c>
      <c r="J12" s="38">
        <v>4</v>
      </c>
      <c r="K12" s="38">
        <v>5</v>
      </c>
      <c r="L12" s="38">
        <v>6</v>
      </c>
      <c r="M12" s="39" t="s">
        <v>4</v>
      </c>
      <c r="O12" s="36"/>
    </row>
    <row r="13" spans="1:14" ht="19.5" customHeight="1">
      <c r="A13" s="41">
        <v>1</v>
      </c>
      <c r="B13" s="51" t="s">
        <v>107</v>
      </c>
      <c r="C13" s="52" t="s">
        <v>108</v>
      </c>
      <c r="D13" s="53" t="s">
        <v>109</v>
      </c>
      <c r="E13" s="53" t="s">
        <v>21</v>
      </c>
      <c r="F13" s="73">
        <f>IF(ISBLANK(M13),"",TRUNC(0.042172*(M13+687.7)^2)-20000)</f>
        <v>882</v>
      </c>
      <c r="G13" s="42">
        <v>15.22</v>
      </c>
      <c r="H13" s="42">
        <v>15.98</v>
      </c>
      <c r="I13" s="42">
        <v>15.33</v>
      </c>
      <c r="J13" s="42">
        <v>15.32</v>
      </c>
      <c r="K13" s="42">
        <v>15.46</v>
      </c>
      <c r="L13" s="42">
        <v>15.34</v>
      </c>
      <c r="M13" s="43">
        <f>MAX(G13:I13,J13:L13)</f>
        <v>15.98</v>
      </c>
      <c r="N13" s="4"/>
    </row>
    <row r="14" spans="1:14" ht="19.5" customHeight="1">
      <c r="A14" s="41">
        <v>2</v>
      </c>
      <c r="B14" s="51">
        <v>44</v>
      </c>
      <c r="C14" s="52" t="s">
        <v>105</v>
      </c>
      <c r="D14" s="53" t="s">
        <v>106</v>
      </c>
      <c r="E14" s="53" t="s">
        <v>17</v>
      </c>
      <c r="F14" s="73">
        <f>IF(ISBLANK(M14),"",TRUNC(0.042172*(M14+687.7)^2)-20000)</f>
        <v>825</v>
      </c>
      <c r="G14" s="42">
        <v>14.21</v>
      </c>
      <c r="H14" s="42">
        <v>15.03</v>
      </c>
      <c r="I14" s="42">
        <v>14.59</v>
      </c>
      <c r="J14" s="42">
        <v>14.22</v>
      </c>
      <c r="K14" s="42">
        <v>14.4</v>
      </c>
      <c r="L14" s="42">
        <v>14.73</v>
      </c>
      <c r="M14" s="43">
        <f>MAX(G14:I14,J14:L14)</f>
        <v>15.03</v>
      </c>
      <c r="N14" s="4"/>
    </row>
    <row r="15" spans="1:14" ht="19.5" customHeight="1">
      <c r="A15" s="41">
        <v>3</v>
      </c>
      <c r="B15" s="51">
        <v>71</v>
      </c>
      <c r="C15" s="52" t="s">
        <v>42</v>
      </c>
      <c r="D15" s="53">
        <v>35540</v>
      </c>
      <c r="E15" s="53" t="s">
        <v>19</v>
      </c>
      <c r="F15" s="73">
        <f>IF(ISBLANK(M15),"",TRUNC(0.042172*(M15+687.7)^2)-20000)</f>
        <v>774</v>
      </c>
      <c r="G15" s="42" t="s">
        <v>208</v>
      </c>
      <c r="H15" s="42" t="s">
        <v>208</v>
      </c>
      <c r="I15" s="42" t="s">
        <v>208</v>
      </c>
      <c r="J15" s="42">
        <v>14.17</v>
      </c>
      <c r="K15" s="42">
        <v>13.82</v>
      </c>
      <c r="L15" s="42" t="s">
        <v>208</v>
      </c>
      <c r="M15" s="43">
        <f>MAX(G15:I15,J15:L15)</f>
        <v>14.17</v>
      </c>
      <c r="N15" s="4"/>
    </row>
    <row r="16" ht="10.5" customHeight="1"/>
    <row r="17" spans="1:13" ht="16.5" customHeight="1">
      <c r="A17" s="12"/>
      <c r="B17" s="12"/>
      <c r="C17" s="7" t="s">
        <v>211</v>
      </c>
      <c r="D17" s="6"/>
      <c r="E17" s="6"/>
      <c r="F17" s="5"/>
      <c r="G17" s="5"/>
      <c r="H17" s="5"/>
      <c r="I17" s="5"/>
      <c r="J17" s="5"/>
      <c r="K17" s="5"/>
      <c r="L17" s="5"/>
      <c r="M17" s="9"/>
    </row>
    <row r="18" spans="1:26" s="8" customFormat="1" ht="10.5" customHeight="1">
      <c r="A18" s="9"/>
      <c r="B18" s="9"/>
      <c r="C18" s="10"/>
      <c r="D18" s="9"/>
      <c r="F18" s="9"/>
      <c r="G18" s="11"/>
      <c r="H18" s="9"/>
      <c r="I18" s="9"/>
      <c r="J18" s="9"/>
      <c r="K18" s="9"/>
      <c r="L18" s="9"/>
      <c r="M18" s="9"/>
      <c r="N18" s="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15" s="37" customFormat="1" ht="12">
      <c r="A19" s="38" t="s">
        <v>209</v>
      </c>
      <c r="B19" s="39" t="s">
        <v>6</v>
      </c>
      <c r="C19" s="44" t="s">
        <v>3</v>
      </c>
      <c r="D19" s="40" t="s">
        <v>13</v>
      </c>
      <c r="E19" s="40" t="s">
        <v>7</v>
      </c>
      <c r="F19" s="38" t="s">
        <v>5</v>
      </c>
      <c r="G19" s="38">
        <v>1</v>
      </c>
      <c r="H19" s="38">
        <v>2</v>
      </c>
      <c r="I19" s="38">
        <v>3</v>
      </c>
      <c r="J19" s="38">
        <v>4</v>
      </c>
      <c r="K19" s="38">
        <v>5</v>
      </c>
      <c r="L19" s="38">
        <v>6</v>
      </c>
      <c r="M19" s="39" t="s">
        <v>4</v>
      </c>
      <c r="O19" s="36"/>
    </row>
    <row r="20" spans="1:14" ht="19.5" customHeight="1">
      <c r="A20" s="41">
        <v>1</v>
      </c>
      <c r="B20" s="51">
        <v>27</v>
      </c>
      <c r="C20" s="52" t="s">
        <v>103</v>
      </c>
      <c r="D20" s="53" t="s">
        <v>104</v>
      </c>
      <c r="E20" s="53" t="s">
        <v>21</v>
      </c>
      <c r="F20" s="73">
        <f>IF(ISBLANK(M20),"",TRUNC(0.042172*(M20+687.7)^2)-20000)</f>
        <v>1033</v>
      </c>
      <c r="G20" s="42">
        <v>17.34</v>
      </c>
      <c r="H20" s="42">
        <v>18.09</v>
      </c>
      <c r="I20" s="42">
        <v>18.06</v>
      </c>
      <c r="J20" s="42">
        <v>18.52</v>
      </c>
      <c r="K20" s="42">
        <v>17.84</v>
      </c>
      <c r="L20" s="42" t="s">
        <v>208</v>
      </c>
      <c r="M20" s="43">
        <f>MAX(G20:I20,J20:L20)</f>
        <v>18.52</v>
      </c>
      <c r="N20" s="4"/>
    </row>
    <row r="21" spans="1:14" ht="19.5" customHeight="1">
      <c r="A21" s="41">
        <v>2</v>
      </c>
      <c r="B21" s="51">
        <v>72</v>
      </c>
      <c r="C21" s="52" t="s">
        <v>32</v>
      </c>
      <c r="D21" s="53">
        <v>35576</v>
      </c>
      <c r="E21" s="53" t="s">
        <v>19</v>
      </c>
      <c r="F21" s="73">
        <f>IF(ISBLANK(M21),"",TRUNC(0.042172*(M21+687.7)^2)-20000)</f>
        <v>1023</v>
      </c>
      <c r="G21" s="42" t="s">
        <v>208</v>
      </c>
      <c r="H21" s="42">
        <v>16.61</v>
      </c>
      <c r="I21" s="42">
        <v>17.32</v>
      </c>
      <c r="J21" s="42">
        <v>17.34</v>
      </c>
      <c r="K21" s="42">
        <v>17.26</v>
      </c>
      <c r="L21" s="42">
        <v>18.36</v>
      </c>
      <c r="M21" s="43">
        <f>MAX(G21:I21,J21:L21)</f>
        <v>18.36</v>
      </c>
      <c r="N21" s="4"/>
    </row>
    <row r="22" spans="1:14" ht="19.5" customHeight="1">
      <c r="A22" s="41">
        <v>3</v>
      </c>
      <c r="B22" s="51">
        <v>48</v>
      </c>
      <c r="C22" s="52" t="s">
        <v>55</v>
      </c>
      <c r="D22" s="53" t="s">
        <v>56</v>
      </c>
      <c r="E22" s="53" t="s">
        <v>17</v>
      </c>
      <c r="F22" s="73">
        <f>IF(ISBLANK(M22),"",TRUNC(0.042172*(M22+687.7)^2)-20000)</f>
        <v>866</v>
      </c>
      <c r="G22" s="42">
        <v>15.27</v>
      </c>
      <c r="H22" s="42" t="s">
        <v>208</v>
      </c>
      <c r="I22" s="42">
        <v>15.16</v>
      </c>
      <c r="J22" s="42">
        <v>15.71</v>
      </c>
      <c r="K22" s="42">
        <v>15.37</v>
      </c>
      <c r="L22" s="42">
        <v>15.58</v>
      </c>
      <c r="M22" s="43">
        <f>MAX(G22:I22,J22:L22)</f>
        <v>15.71</v>
      </c>
      <c r="N22" s="4"/>
    </row>
    <row r="23" ht="10.5" customHeight="1"/>
    <row r="24" spans="1:13" ht="16.5" customHeight="1">
      <c r="A24" s="12"/>
      <c r="B24" s="12"/>
      <c r="C24" s="7" t="s">
        <v>212</v>
      </c>
      <c r="D24" s="6"/>
      <c r="E24" s="6"/>
      <c r="F24" s="5"/>
      <c r="G24" s="5"/>
      <c r="H24" s="5"/>
      <c r="I24" s="5"/>
      <c r="J24" s="5"/>
      <c r="K24" s="5"/>
      <c r="L24" s="5"/>
      <c r="M24" s="9"/>
    </row>
    <row r="25" spans="1:26" s="8" customFormat="1" ht="10.5" customHeight="1">
      <c r="A25" s="9"/>
      <c r="B25" s="9"/>
      <c r="C25" s="10"/>
      <c r="D25" s="9"/>
      <c r="F25" s="9"/>
      <c r="G25" s="11"/>
      <c r="H25" s="9"/>
      <c r="I25" s="9"/>
      <c r="J25" s="9"/>
      <c r="K25" s="9"/>
      <c r="L25" s="9"/>
      <c r="M25" s="9"/>
      <c r="N25" s="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15" s="37" customFormat="1" ht="12">
      <c r="A26" s="38" t="s">
        <v>209</v>
      </c>
      <c r="B26" s="39" t="s">
        <v>6</v>
      </c>
      <c r="C26" s="44" t="s">
        <v>3</v>
      </c>
      <c r="D26" s="40" t="s">
        <v>13</v>
      </c>
      <c r="E26" s="40" t="s">
        <v>7</v>
      </c>
      <c r="F26" s="38" t="s">
        <v>5</v>
      </c>
      <c r="G26" s="38">
        <v>1</v>
      </c>
      <c r="H26" s="38">
        <v>2</v>
      </c>
      <c r="I26" s="38">
        <v>3</v>
      </c>
      <c r="J26" s="38">
        <v>4</v>
      </c>
      <c r="K26" s="38">
        <v>5</v>
      </c>
      <c r="L26" s="38">
        <v>6</v>
      </c>
      <c r="M26" s="39" t="s">
        <v>4</v>
      </c>
      <c r="O26" s="36"/>
    </row>
    <row r="27" spans="1:14" ht="19.5" customHeight="1">
      <c r="A27" s="41">
        <v>1</v>
      </c>
      <c r="B27" s="51" t="s">
        <v>100</v>
      </c>
      <c r="C27" s="52" t="s">
        <v>101</v>
      </c>
      <c r="D27" s="53" t="s">
        <v>102</v>
      </c>
      <c r="E27" s="53" t="s">
        <v>21</v>
      </c>
      <c r="F27" s="73">
        <f>IF(ISBLANK(M27),"",TRUNC(0.042172*(M27+687.7)^2)-20000)</f>
        <v>893</v>
      </c>
      <c r="G27" s="42">
        <v>15.82</v>
      </c>
      <c r="H27" s="42">
        <v>15.71</v>
      </c>
      <c r="I27" s="42">
        <v>16.17</v>
      </c>
      <c r="J27" s="42">
        <v>15.38</v>
      </c>
      <c r="K27" s="42">
        <v>15.18</v>
      </c>
      <c r="L27" s="42">
        <v>15.45</v>
      </c>
      <c r="M27" s="43">
        <f>MAX(G27:I27,J27:L27)</f>
        <v>16.17</v>
      </c>
      <c r="N27" s="4"/>
    </row>
    <row r="28" spans="1:14" ht="19.5" customHeight="1">
      <c r="A28" s="41">
        <v>2</v>
      </c>
      <c r="B28" s="51">
        <v>93</v>
      </c>
      <c r="C28" s="52" t="s">
        <v>99</v>
      </c>
      <c r="D28" s="53">
        <v>36521</v>
      </c>
      <c r="E28" s="53" t="s">
        <v>19</v>
      </c>
      <c r="F28" s="73">
        <f>IF(ISBLANK(M28),"",TRUNC(0.042172*(M28+687.7)^2)-20000)</f>
        <v>878</v>
      </c>
      <c r="G28" s="42">
        <v>15.24</v>
      </c>
      <c r="H28" s="42">
        <v>15.77</v>
      </c>
      <c r="I28" s="42">
        <v>15.33</v>
      </c>
      <c r="J28" s="42">
        <v>15.92</v>
      </c>
      <c r="K28" s="42">
        <v>15.32</v>
      </c>
      <c r="L28" s="42" t="s">
        <v>208</v>
      </c>
      <c r="M28" s="43">
        <f>MAX(G28:I28,J28:L28)</f>
        <v>15.92</v>
      </c>
      <c r="N28" s="4"/>
    </row>
    <row r="29" spans="1:14" ht="19.5" customHeight="1">
      <c r="A29" s="41">
        <v>3</v>
      </c>
      <c r="B29" s="51">
        <v>52</v>
      </c>
      <c r="C29" s="52" t="s">
        <v>24</v>
      </c>
      <c r="D29" s="53" t="s">
        <v>25</v>
      </c>
      <c r="E29" s="53" t="s">
        <v>17</v>
      </c>
      <c r="F29" s="73">
        <f>IF(ISBLANK(M29),"",TRUNC(0.042172*(M29+687.7)^2)-20000)</f>
        <v>705</v>
      </c>
      <c r="G29" s="42" t="s">
        <v>208</v>
      </c>
      <c r="H29" s="42" t="s">
        <v>208</v>
      </c>
      <c r="I29" s="42">
        <v>12.99</v>
      </c>
      <c r="J29" s="42" t="s">
        <v>208</v>
      </c>
      <c r="K29" s="42" t="s">
        <v>208</v>
      </c>
      <c r="L29" s="42" t="s">
        <v>208</v>
      </c>
      <c r="M29" s="43">
        <f>MAX(G29:I29,J29:L29)</f>
        <v>12.99</v>
      </c>
      <c r="N29" s="4"/>
    </row>
    <row r="30" ht="10.5" customHeight="1"/>
  </sheetData>
  <sheetProtection/>
  <printOptions horizontalCentered="1"/>
  <pageMargins left="0.143700787" right="0.143700787" top="0.54" bottom="0.45" header="0.23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29"/>
  <sheetViews>
    <sheetView showZeros="0" zoomScalePageLayoutView="0" workbookViewId="0" topLeftCell="A10">
      <selection activeCell="A30" sqref="A30"/>
    </sheetView>
  </sheetViews>
  <sheetFormatPr defaultColWidth="8.00390625" defaultRowHeight="15"/>
  <cols>
    <col min="1" max="1" width="4.421875" style="5" customWidth="1"/>
    <col min="2" max="2" width="4.28125" style="5" customWidth="1"/>
    <col min="3" max="3" width="26.00390625" style="45" customWidth="1"/>
    <col min="4" max="4" width="12.140625" style="5" customWidth="1"/>
    <col min="5" max="5" width="10.57421875" style="5" customWidth="1"/>
    <col min="6" max="6" width="6.28125" style="12" customWidth="1"/>
    <col min="7" max="12" width="6.7109375" style="9" customWidth="1"/>
    <col min="13" max="13" width="6.7109375" style="46" customWidth="1"/>
    <col min="14" max="14" width="1.8515625" style="18" customWidth="1"/>
    <col min="15" max="16384" width="8.00390625" style="17" customWidth="1"/>
  </cols>
  <sheetData>
    <row r="1" spans="1:14" s="5" customFormat="1" ht="20.25">
      <c r="A1" s="1" t="s">
        <v>0</v>
      </c>
      <c r="B1" s="1"/>
      <c r="C1" s="7"/>
      <c r="D1" s="6"/>
      <c r="E1" s="6"/>
      <c r="H1" s="9"/>
      <c r="J1" s="35" t="s">
        <v>1</v>
      </c>
      <c r="M1" s="9"/>
      <c r="N1" s="3"/>
    </row>
    <row r="2" spans="1:14" s="5" customFormat="1" ht="18.75">
      <c r="A2" s="2"/>
      <c r="B2" s="2"/>
      <c r="C2" s="7"/>
      <c r="D2" s="6"/>
      <c r="E2" s="6"/>
      <c r="M2" s="9"/>
      <c r="N2" s="4"/>
    </row>
    <row r="3" spans="1:14" s="5" customFormat="1" ht="16.5" customHeight="1">
      <c r="A3" s="12"/>
      <c r="B3" s="12"/>
      <c r="C3" s="7" t="s">
        <v>9</v>
      </c>
      <c r="D3" s="6"/>
      <c r="E3" s="6"/>
      <c r="M3" s="9"/>
      <c r="N3" s="3"/>
    </row>
    <row r="4" spans="1:25" s="8" customFormat="1" ht="10.5" customHeight="1">
      <c r="A4" s="9"/>
      <c r="B4" s="9"/>
      <c r="C4" s="10"/>
      <c r="D4" s="9"/>
      <c r="F4" s="9"/>
      <c r="G4" s="11"/>
      <c r="H4" s="9"/>
      <c r="I4" s="9"/>
      <c r="J4" s="9"/>
      <c r="K4" s="9"/>
      <c r="L4" s="9"/>
      <c r="M4" s="9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15" s="37" customFormat="1" ht="12">
      <c r="A5" s="38" t="s">
        <v>209</v>
      </c>
      <c r="B5" s="39" t="s">
        <v>6</v>
      </c>
      <c r="C5" s="44" t="s">
        <v>3</v>
      </c>
      <c r="D5" s="40" t="s">
        <v>13</v>
      </c>
      <c r="E5" s="40" t="s">
        <v>7</v>
      </c>
      <c r="F5" s="78" t="s">
        <v>5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9" t="s">
        <v>4</v>
      </c>
      <c r="O5" s="36"/>
    </row>
    <row r="6" spans="1:13" ht="19.5" customHeight="1">
      <c r="A6" s="41">
        <v>1</v>
      </c>
      <c r="B6" s="51">
        <v>74</v>
      </c>
      <c r="C6" s="52" t="s">
        <v>131</v>
      </c>
      <c r="D6" s="53">
        <v>34124</v>
      </c>
      <c r="E6" s="53" t="s">
        <v>19</v>
      </c>
      <c r="F6" s="73">
        <f>IF(ISBLANK(M6),"",TRUNC(0.0040277*(M6+2227.3)^2)-20000)</f>
        <v>966</v>
      </c>
      <c r="G6" s="42">
        <v>54.27</v>
      </c>
      <c r="H6" s="42">
        <v>50.88</v>
      </c>
      <c r="I6" s="42">
        <v>50.21</v>
      </c>
      <c r="J6" s="42">
        <v>51.63</v>
      </c>
      <c r="K6" s="42">
        <v>51.86</v>
      </c>
      <c r="L6" s="42">
        <v>53.33</v>
      </c>
      <c r="M6" s="43">
        <f>MAX(G6:I6,J6:L6)</f>
        <v>54.27</v>
      </c>
    </row>
    <row r="7" spans="1:13" ht="19.5" customHeight="1">
      <c r="A7" s="41">
        <v>2</v>
      </c>
      <c r="B7" s="51">
        <v>56</v>
      </c>
      <c r="C7" s="52" t="s">
        <v>129</v>
      </c>
      <c r="D7" s="53" t="s">
        <v>130</v>
      </c>
      <c r="E7" s="53" t="s">
        <v>17</v>
      </c>
      <c r="F7" s="73">
        <f>IF(ISBLANK(M7),"",TRUNC(0.0040277*(M7+2227.3)^2)-20000)</f>
        <v>859</v>
      </c>
      <c r="G7" s="42" t="s">
        <v>208</v>
      </c>
      <c r="H7" s="42">
        <v>43.22</v>
      </c>
      <c r="I7" s="42">
        <v>46.37</v>
      </c>
      <c r="J7" s="42">
        <v>48.43</v>
      </c>
      <c r="K7" s="42" t="s">
        <v>208</v>
      </c>
      <c r="L7" s="42" t="s">
        <v>208</v>
      </c>
      <c r="M7" s="43">
        <f>MAX(G7:I7,J7:L7)</f>
        <v>48.43</v>
      </c>
    </row>
    <row r="8" spans="1:13" ht="19.5" customHeight="1">
      <c r="A8" s="41">
        <v>3</v>
      </c>
      <c r="B8" s="51">
        <v>5</v>
      </c>
      <c r="C8" s="52" t="s">
        <v>132</v>
      </c>
      <c r="D8" s="53" t="s">
        <v>133</v>
      </c>
      <c r="E8" s="53" t="s">
        <v>21</v>
      </c>
      <c r="F8" s="73">
        <f>IF(ISBLANK(M8),"",TRUNC(0.0040277*(M8+2227.3)^2)-20000)</f>
        <v>774</v>
      </c>
      <c r="G8" s="42">
        <v>42.9</v>
      </c>
      <c r="H8" s="42">
        <v>43.81</v>
      </c>
      <c r="I8" s="42">
        <v>42.81</v>
      </c>
      <c r="J8" s="42" t="s">
        <v>208</v>
      </c>
      <c r="K8" s="42">
        <v>41.07</v>
      </c>
      <c r="L8" s="42" t="s">
        <v>208</v>
      </c>
      <c r="M8" s="43">
        <f>MAX(G8:I8,J8:L8)</f>
        <v>43.81</v>
      </c>
    </row>
    <row r="9" spans="1:13" ht="14.25" customHeight="1">
      <c r="A9" s="54"/>
      <c r="B9" s="55"/>
      <c r="C9" s="56"/>
      <c r="D9" s="57"/>
      <c r="E9" s="57"/>
      <c r="F9" s="63"/>
      <c r="G9" s="59"/>
      <c r="H9" s="59"/>
      <c r="I9" s="59"/>
      <c r="J9" s="59"/>
      <c r="K9" s="59"/>
      <c r="L9" s="59"/>
      <c r="M9" s="60"/>
    </row>
    <row r="10" spans="1:13" ht="18.75">
      <c r="A10" s="12"/>
      <c r="B10" s="12"/>
      <c r="C10" s="7" t="s">
        <v>183</v>
      </c>
      <c r="D10" s="6"/>
      <c r="E10" s="6"/>
      <c r="F10" s="5"/>
      <c r="G10" s="5"/>
      <c r="H10" s="5"/>
      <c r="I10" s="5"/>
      <c r="J10" s="5"/>
      <c r="K10" s="5"/>
      <c r="L10" s="5"/>
      <c r="M10" s="9"/>
    </row>
    <row r="11" spans="1:13" ht="9" customHeight="1">
      <c r="A11" s="9"/>
      <c r="B11" s="9"/>
      <c r="C11" s="10"/>
      <c r="D11" s="9"/>
      <c r="E11" s="8"/>
      <c r="F11" s="9"/>
      <c r="G11" s="11"/>
      <c r="M11" s="9"/>
    </row>
    <row r="12" spans="1:13" ht="12.75">
      <c r="A12" s="38" t="s">
        <v>209</v>
      </c>
      <c r="B12" s="39" t="s">
        <v>6</v>
      </c>
      <c r="C12" s="44" t="s">
        <v>3</v>
      </c>
      <c r="D12" s="40" t="s">
        <v>13</v>
      </c>
      <c r="E12" s="40" t="s">
        <v>7</v>
      </c>
      <c r="F12" s="78" t="s">
        <v>5</v>
      </c>
      <c r="G12" s="38">
        <v>1</v>
      </c>
      <c r="H12" s="38">
        <v>2</v>
      </c>
      <c r="I12" s="38">
        <v>3</v>
      </c>
      <c r="J12" s="38">
        <v>4</v>
      </c>
      <c r="K12" s="38">
        <v>5</v>
      </c>
      <c r="L12" s="38">
        <v>6</v>
      </c>
      <c r="M12" s="39" t="s">
        <v>4</v>
      </c>
    </row>
    <row r="13" spans="1:13" ht="19.5" customHeight="1">
      <c r="A13" s="41">
        <v>1</v>
      </c>
      <c r="B13" s="51" t="s">
        <v>126</v>
      </c>
      <c r="C13" s="52" t="s">
        <v>127</v>
      </c>
      <c r="D13" s="53" t="s">
        <v>128</v>
      </c>
      <c r="E13" s="53" t="s">
        <v>21</v>
      </c>
      <c r="F13" s="73">
        <f>IF(ISBLANK(M13),"",TRUNC(0.0040277*(M13+2227.3)^2)-20000)</f>
        <v>882</v>
      </c>
      <c r="G13" s="42">
        <v>44.86</v>
      </c>
      <c r="H13" s="42">
        <v>49.7</v>
      </c>
      <c r="I13" s="42" t="s">
        <v>208</v>
      </c>
      <c r="J13" s="42">
        <v>48.93</v>
      </c>
      <c r="K13" s="42" t="s">
        <v>208</v>
      </c>
      <c r="L13" s="42" t="s">
        <v>208</v>
      </c>
      <c r="M13" s="43">
        <f>MAX(G13:I13,J13:L13)</f>
        <v>49.7</v>
      </c>
    </row>
    <row r="14" spans="1:13" ht="19.5" customHeight="1">
      <c r="A14" s="41">
        <v>2</v>
      </c>
      <c r="B14" s="51">
        <v>75</v>
      </c>
      <c r="C14" s="52" t="s">
        <v>125</v>
      </c>
      <c r="D14" s="53">
        <v>35011</v>
      </c>
      <c r="E14" s="53" t="s">
        <v>19</v>
      </c>
      <c r="F14" s="73">
        <f>IF(ISBLANK(M14),"",TRUNC(0.0040277*(M14+2227.3)^2)-20000)</f>
        <v>800</v>
      </c>
      <c r="G14" s="42">
        <v>45.21</v>
      </c>
      <c r="H14" s="42" t="s">
        <v>208</v>
      </c>
      <c r="I14" s="42" t="s">
        <v>208</v>
      </c>
      <c r="J14" s="42" t="s">
        <v>208</v>
      </c>
      <c r="K14" s="42" t="s">
        <v>208</v>
      </c>
      <c r="L14" s="42">
        <v>44.34</v>
      </c>
      <c r="M14" s="43">
        <f>MAX(G14:I14,J14:L14)</f>
        <v>45.21</v>
      </c>
    </row>
    <row r="15" spans="1:13" ht="19.5" customHeight="1">
      <c r="A15" s="41">
        <v>3</v>
      </c>
      <c r="B15" s="51">
        <v>60</v>
      </c>
      <c r="C15" s="52" t="s">
        <v>124</v>
      </c>
      <c r="D15" s="53" t="s">
        <v>48</v>
      </c>
      <c r="E15" s="53" t="s">
        <v>17</v>
      </c>
      <c r="F15" s="73">
        <f>IF(ISBLANK(M15),"",TRUNC(0.0040277*(M15+2227.3)^2)-20000)</f>
        <v>685</v>
      </c>
      <c r="G15" s="42">
        <v>38.76</v>
      </c>
      <c r="H15" s="42" t="s">
        <v>208</v>
      </c>
      <c r="I15" s="42">
        <v>38.91</v>
      </c>
      <c r="J15" s="42" t="s">
        <v>208</v>
      </c>
      <c r="K15" s="42" t="s">
        <v>208</v>
      </c>
      <c r="L15" s="42">
        <v>38.4</v>
      </c>
      <c r="M15" s="43">
        <f>MAX(G15:I15,J15:L15)</f>
        <v>38.91</v>
      </c>
    </row>
    <row r="17" spans="1:13" ht="18.75">
      <c r="A17" s="12"/>
      <c r="B17" s="12"/>
      <c r="C17" s="7" t="s">
        <v>184</v>
      </c>
      <c r="D17" s="6"/>
      <c r="E17" s="6"/>
      <c r="F17" s="5"/>
      <c r="G17" s="5"/>
      <c r="H17" s="5"/>
      <c r="I17" s="5"/>
      <c r="J17" s="5"/>
      <c r="K17" s="5"/>
      <c r="L17" s="5"/>
      <c r="M17" s="9"/>
    </row>
    <row r="18" spans="1:13" ht="9.75" customHeight="1">
      <c r="A18" s="9"/>
      <c r="B18" s="9"/>
      <c r="C18" s="10"/>
      <c r="D18" s="9"/>
      <c r="E18" s="8"/>
      <c r="F18" s="9"/>
      <c r="G18" s="11"/>
      <c r="M18" s="9"/>
    </row>
    <row r="19" spans="1:13" ht="12.75">
      <c r="A19" s="38" t="s">
        <v>209</v>
      </c>
      <c r="B19" s="39" t="s">
        <v>6</v>
      </c>
      <c r="C19" s="44" t="s">
        <v>3</v>
      </c>
      <c r="D19" s="40" t="s">
        <v>13</v>
      </c>
      <c r="E19" s="40" t="s">
        <v>7</v>
      </c>
      <c r="F19" s="78" t="s">
        <v>5</v>
      </c>
      <c r="G19" s="38">
        <v>1</v>
      </c>
      <c r="H19" s="38">
        <v>2</v>
      </c>
      <c r="I19" s="38">
        <v>3</v>
      </c>
      <c r="J19" s="38">
        <v>4</v>
      </c>
      <c r="K19" s="38">
        <v>5</v>
      </c>
      <c r="L19" s="38">
        <v>6</v>
      </c>
      <c r="M19" s="39" t="s">
        <v>4</v>
      </c>
    </row>
    <row r="20" spans="1:13" ht="19.5" customHeight="1">
      <c r="A20" s="41">
        <v>1</v>
      </c>
      <c r="B20" s="51">
        <v>63</v>
      </c>
      <c r="C20" s="52" t="s">
        <v>118</v>
      </c>
      <c r="D20" s="53" t="s">
        <v>119</v>
      </c>
      <c r="E20" s="53" t="s">
        <v>17</v>
      </c>
      <c r="F20" s="73">
        <f>IF(ISBLANK(M20),"",TRUNC(0.0040277*(M20+2227.3)^2)-20000)</f>
        <v>712</v>
      </c>
      <c r="G20" s="42">
        <v>37.04</v>
      </c>
      <c r="H20" s="42">
        <v>40.33</v>
      </c>
      <c r="I20" s="42">
        <v>39.47</v>
      </c>
      <c r="J20" s="42">
        <v>40.16</v>
      </c>
      <c r="K20" s="42" t="s">
        <v>208</v>
      </c>
      <c r="L20" s="42">
        <v>40.42</v>
      </c>
      <c r="M20" s="43">
        <f>MAX(G20:I20,J20:L20)</f>
        <v>40.42</v>
      </c>
    </row>
    <row r="21" spans="1:13" ht="19.5" customHeight="1">
      <c r="A21" s="41">
        <v>2</v>
      </c>
      <c r="B21" s="51">
        <v>76</v>
      </c>
      <c r="C21" s="52" t="s">
        <v>120</v>
      </c>
      <c r="D21" s="53">
        <v>35920</v>
      </c>
      <c r="E21" s="53" t="s">
        <v>19</v>
      </c>
      <c r="F21" s="73">
        <f>IF(ISBLANK(M21),"",TRUNC(0.0040277*(M21+2227.3)^2)-20000)</f>
        <v>677</v>
      </c>
      <c r="G21" s="42" t="s">
        <v>208</v>
      </c>
      <c r="H21" s="42">
        <v>33.48</v>
      </c>
      <c r="I21" s="42">
        <v>38.47</v>
      </c>
      <c r="J21" s="42" t="s">
        <v>208</v>
      </c>
      <c r="K21" s="42" t="s">
        <v>208</v>
      </c>
      <c r="L21" s="42" t="s">
        <v>208</v>
      </c>
      <c r="M21" s="43">
        <f>MAX(G21:I21,J21:L21)</f>
        <v>38.47</v>
      </c>
    </row>
    <row r="22" spans="1:13" ht="19.5" customHeight="1">
      <c r="A22" s="41">
        <v>3</v>
      </c>
      <c r="B22" s="51" t="s">
        <v>121</v>
      </c>
      <c r="C22" s="52" t="s">
        <v>122</v>
      </c>
      <c r="D22" s="53" t="s">
        <v>123</v>
      </c>
      <c r="E22" s="53" t="s">
        <v>21</v>
      </c>
      <c r="F22" s="73">
        <f>IF(ISBLANK(M22),"",TRUNC(0.0040277*(M22+2227.3)^2)-20000)</f>
        <v>673</v>
      </c>
      <c r="G22" s="42">
        <v>35.36</v>
      </c>
      <c r="H22" s="42">
        <v>37.61</v>
      </c>
      <c r="I22" s="42">
        <v>36.35</v>
      </c>
      <c r="J22" s="42">
        <v>38.04</v>
      </c>
      <c r="K22" s="42">
        <v>38.26</v>
      </c>
      <c r="L22" s="42">
        <v>36.6</v>
      </c>
      <c r="M22" s="43">
        <f>MAX(G22:I22,J22:L22)</f>
        <v>38.26</v>
      </c>
    </row>
    <row r="24" spans="1:13" ht="18.75">
      <c r="A24" s="12"/>
      <c r="B24" s="12"/>
      <c r="C24" s="7" t="s">
        <v>185</v>
      </c>
      <c r="D24" s="6"/>
      <c r="E24" s="6"/>
      <c r="F24" s="5"/>
      <c r="G24" s="5"/>
      <c r="H24" s="5"/>
      <c r="I24" s="5"/>
      <c r="J24" s="5"/>
      <c r="K24" s="5"/>
      <c r="L24" s="5"/>
      <c r="M24" s="9"/>
    </row>
    <row r="25" spans="1:13" ht="9.75" customHeight="1">
      <c r="A25" s="9"/>
      <c r="B25" s="9"/>
      <c r="C25" s="10"/>
      <c r="D25" s="9"/>
      <c r="E25" s="8"/>
      <c r="F25" s="9"/>
      <c r="G25" s="11"/>
      <c r="M25" s="9"/>
    </row>
    <row r="26" spans="1:13" ht="12.75">
      <c r="A26" s="38" t="s">
        <v>209</v>
      </c>
      <c r="B26" s="39" t="s">
        <v>6</v>
      </c>
      <c r="C26" s="44" t="s">
        <v>3</v>
      </c>
      <c r="D26" s="40" t="s">
        <v>13</v>
      </c>
      <c r="E26" s="40" t="s">
        <v>7</v>
      </c>
      <c r="F26" s="78" t="s">
        <v>5</v>
      </c>
      <c r="G26" s="38">
        <v>1</v>
      </c>
      <c r="H26" s="38">
        <v>2</v>
      </c>
      <c r="I26" s="38">
        <v>3</v>
      </c>
      <c r="J26" s="38">
        <v>4</v>
      </c>
      <c r="K26" s="38">
        <v>5</v>
      </c>
      <c r="L26" s="38">
        <v>6</v>
      </c>
      <c r="M26" s="39" t="s">
        <v>4</v>
      </c>
    </row>
    <row r="27" spans="1:13" ht="19.5" customHeight="1">
      <c r="A27" s="41">
        <v>1</v>
      </c>
      <c r="B27" s="51">
        <v>69</v>
      </c>
      <c r="C27" s="52" t="s">
        <v>113</v>
      </c>
      <c r="D27" s="53">
        <v>36177</v>
      </c>
      <c r="E27" s="53" t="s">
        <v>17</v>
      </c>
      <c r="F27" s="73">
        <f>IF(ISBLANK(M27),"",TRUNC(0.0040277*(M27+2227.3)^2)-20000)</f>
        <v>754</v>
      </c>
      <c r="G27" s="42" t="s">
        <v>208</v>
      </c>
      <c r="H27" s="42">
        <v>38.31</v>
      </c>
      <c r="I27" s="42" t="s">
        <v>208</v>
      </c>
      <c r="J27" s="42" t="s">
        <v>208</v>
      </c>
      <c r="K27" s="42">
        <v>39.32</v>
      </c>
      <c r="L27" s="42">
        <v>42.73</v>
      </c>
      <c r="M27" s="43">
        <f>MAX(G27:I27,J27:L27)</f>
        <v>42.73</v>
      </c>
    </row>
    <row r="28" spans="1:13" ht="19.5" customHeight="1">
      <c r="A28" s="41">
        <v>2</v>
      </c>
      <c r="B28" s="51" t="s">
        <v>115</v>
      </c>
      <c r="C28" s="52" t="s">
        <v>116</v>
      </c>
      <c r="D28" s="53" t="s">
        <v>117</v>
      </c>
      <c r="E28" s="53" t="s">
        <v>21</v>
      </c>
      <c r="F28" s="73">
        <f>IF(ISBLANK(M28),"",TRUNC(0.0040277*(M28+2227.3)^2)-20000)</f>
        <v>739</v>
      </c>
      <c r="G28" s="42">
        <v>39.18</v>
      </c>
      <c r="H28" s="42" t="s">
        <v>208</v>
      </c>
      <c r="I28" s="42">
        <v>39.24</v>
      </c>
      <c r="J28" s="42">
        <v>40.23</v>
      </c>
      <c r="K28" s="42">
        <v>41.9</v>
      </c>
      <c r="L28" s="42" t="s">
        <v>208</v>
      </c>
      <c r="M28" s="43">
        <f>MAX(G28:I28,J28:L28)</f>
        <v>41.9</v>
      </c>
    </row>
    <row r="29" spans="1:13" ht="19.5" customHeight="1">
      <c r="A29" s="41">
        <v>3</v>
      </c>
      <c r="B29" s="51">
        <v>77</v>
      </c>
      <c r="C29" s="52" t="s">
        <v>114</v>
      </c>
      <c r="D29" s="53">
        <v>37175</v>
      </c>
      <c r="E29" s="53" t="s">
        <v>19</v>
      </c>
      <c r="F29" s="73">
        <f>IF(ISBLANK(M29),"",TRUNC(0.0040277*(M29+2227.3)^2)-20000)</f>
        <v>623</v>
      </c>
      <c r="G29" s="42">
        <v>34.18</v>
      </c>
      <c r="H29" s="42">
        <v>35.56</v>
      </c>
      <c r="I29" s="42">
        <v>34.48</v>
      </c>
      <c r="J29" s="42" t="s">
        <v>208</v>
      </c>
      <c r="K29" s="42" t="s">
        <v>208</v>
      </c>
      <c r="L29" s="42" t="s">
        <v>208</v>
      </c>
      <c r="M29" s="43">
        <f>MAX(G29:I29,J29:L29)</f>
        <v>35.56</v>
      </c>
    </row>
  </sheetData>
  <sheetProtection/>
  <printOptions horizontalCentered="1"/>
  <pageMargins left="0.143700787" right="0.143700787" top="0.54" bottom="0.45" header="0.23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2"/>
  <sheetViews>
    <sheetView showZeros="0" zoomScalePageLayoutView="0" workbookViewId="0" topLeftCell="A10">
      <selection activeCell="A33" sqref="A33"/>
    </sheetView>
  </sheetViews>
  <sheetFormatPr defaultColWidth="8.00390625" defaultRowHeight="15"/>
  <cols>
    <col min="1" max="1" width="4.421875" style="5" customWidth="1"/>
    <col min="2" max="2" width="4.28125" style="5" customWidth="1"/>
    <col min="3" max="3" width="26.00390625" style="45" customWidth="1"/>
    <col min="4" max="4" width="12.00390625" style="5" customWidth="1"/>
    <col min="5" max="5" width="10.57421875" style="5" customWidth="1"/>
    <col min="6" max="6" width="6.28125" style="12" customWidth="1"/>
    <col min="7" max="12" width="6.7109375" style="9" customWidth="1"/>
    <col min="13" max="13" width="6.7109375" style="46" customWidth="1"/>
    <col min="14" max="16384" width="8.00390625" style="13" customWidth="1"/>
  </cols>
  <sheetData>
    <row r="1" spans="1:13" ht="20.25">
      <c r="A1" s="1" t="s">
        <v>0</v>
      </c>
      <c r="B1" s="1"/>
      <c r="C1" s="7"/>
      <c r="D1" s="6"/>
      <c r="E1" s="6"/>
      <c r="F1" s="5"/>
      <c r="G1" s="5"/>
      <c r="I1" s="5"/>
      <c r="J1" s="35" t="s">
        <v>1</v>
      </c>
      <c r="K1" s="5"/>
      <c r="L1" s="5"/>
      <c r="M1" s="9"/>
    </row>
    <row r="2" spans="1:13" ht="18.75">
      <c r="A2" s="2"/>
      <c r="B2" s="2"/>
      <c r="C2" s="7"/>
      <c r="D2" s="6"/>
      <c r="E2" s="6"/>
      <c r="F2" s="5"/>
      <c r="G2" s="5"/>
      <c r="H2" s="5"/>
      <c r="I2" s="5"/>
      <c r="J2" s="5"/>
      <c r="K2" s="5"/>
      <c r="L2" s="5"/>
      <c r="M2" s="9"/>
    </row>
    <row r="3" spans="1:13" ht="16.5" customHeight="1">
      <c r="A3" s="12"/>
      <c r="B3" s="12"/>
      <c r="C3" s="7" t="s">
        <v>10</v>
      </c>
      <c r="D3" s="6"/>
      <c r="E3" s="6"/>
      <c r="F3" s="5"/>
      <c r="G3" s="5"/>
      <c r="H3" s="5"/>
      <c r="I3" s="5"/>
      <c r="J3" s="5"/>
      <c r="K3" s="5"/>
      <c r="L3" s="5"/>
      <c r="M3" s="9"/>
    </row>
    <row r="4" spans="1:20" s="15" customFormat="1" ht="6" customHeight="1">
      <c r="A4" s="9"/>
      <c r="B4" s="9"/>
      <c r="C4" s="10"/>
      <c r="D4" s="9"/>
      <c r="E4" s="8"/>
      <c r="F4" s="9"/>
      <c r="G4" s="11"/>
      <c r="H4" s="9"/>
      <c r="I4" s="9"/>
      <c r="J4" s="9"/>
      <c r="K4" s="9"/>
      <c r="L4" s="9"/>
      <c r="M4" s="9"/>
      <c r="N4" s="14"/>
      <c r="O4" s="14"/>
      <c r="P4" s="14"/>
      <c r="Q4" s="14"/>
      <c r="R4" s="14"/>
      <c r="S4" s="14"/>
      <c r="T4" s="14"/>
    </row>
    <row r="5" spans="1:13" ht="12.75">
      <c r="A5" s="38" t="s">
        <v>209</v>
      </c>
      <c r="B5" s="39" t="s">
        <v>6</v>
      </c>
      <c r="C5" s="44" t="s">
        <v>3</v>
      </c>
      <c r="D5" s="40" t="s">
        <v>13</v>
      </c>
      <c r="E5" s="40" t="s">
        <v>7</v>
      </c>
      <c r="F5" s="78" t="s">
        <v>5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9" t="s">
        <v>4</v>
      </c>
    </row>
    <row r="6" spans="1:20" s="16" customFormat="1" ht="19.5" customHeight="1">
      <c r="A6" s="41">
        <v>1</v>
      </c>
      <c r="B6" s="51">
        <v>1</v>
      </c>
      <c r="C6" s="52" t="s">
        <v>20</v>
      </c>
      <c r="D6" s="53">
        <v>31022</v>
      </c>
      <c r="E6" s="53" t="s">
        <v>21</v>
      </c>
      <c r="F6" s="75">
        <f>IF(ISBLANK(M6),"",TRUNC(0.00397*(M6+2243)^2)-20000)</f>
        <v>1028</v>
      </c>
      <c r="G6" s="42">
        <v>58.5</v>
      </c>
      <c r="H6" s="42" t="s">
        <v>208</v>
      </c>
      <c r="I6" s="42">
        <v>57.96</v>
      </c>
      <c r="J6" s="42">
        <v>57.53</v>
      </c>
      <c r="K6" s="42">
        <v>58.07</v>
      </c>
      <c r="L6" s="42">
        <v>57.2</v>
      </c>
      <c r="M6" s="43">
        <f>MAX(G6:I6,J6:L6)</f>
        <v>58.5</v>
      </c>
      <c r="N6" s="13"/>
      <c r="O6" s="13"/>
      <c r="P6" s="13"/>
      <c r="Q6" s="13"/>
      <c r="R6" s="13"/>
      <c r="S6" s="13"/>
      <c r="T6" s="13"/>
    </row>
    <row r="7" spans="1:13" ht="19.5" customHeight="1">
      <c r="A7" s="41">
        <v>2</v>
      </c>
      <c r="B7" s="51">
        <v>70</v>
      </c>
      <c r="C7" s="52" t="s">
        <v>18</v>
      </c>
      <c r="D7" s="53">
        <v>32900</v>
      </c>
      <c r="E7" s="53" t="s">
        <v>19</v>
      </c>
      <c r="F7" s="75">
        <f>IF(ISBLANK(M7),"",TRUNC(0.00397*(M7+2243)^2)-20000)</f>
        <v>954</v>
      </c>
      <c r="G7" s="42">
        <v>52.75</v>
      </c>
      <c r="H7" s="42">
        <v>50.84</v>
      </c>
      <c r="I7" s="42">
        <v>54.41</v>
      </c>
      <c r="J7" s="42" t="s">
        <v>208</v>
      </c>
      <c r="K7" s="42">
        <v>54.05</v>
      </c>
      <c r="L7" s="42">
        <v>54.29</v>
      </c>
      <c r="M7" s="43">
        <f>MAX(G7:I7,J7:L7)</f>
        <v>54.41</v>
      </c>
    </row>
    <row r="8" spans="1:20" ht="19.5" customHeight="1">
      <c r="A8" s="41">
        <v>3</v>
      </c>
      <c r="B8" s="51">
        <v>41</v>
      </c>
      <c r="C8" s="52" t="s">
        <v>16</v>
      </c>
      <c r="D8" s="53">
        <v>34219</v>
      </c>
      <c r="E8" s="53" t="s">
        <v>17</v>
      </c>
      <c r="F8" s="75">
        <f>IF(ISBLANK(M8),"",TRUNC(0.00397*(M8+2243)^2)-20000)</f>
        <v>721</v>
      </c>
      <c r="G8" s="42">
        <v>41.6</v>
      </c>
      <c r="H8" s="42" t="s">
        <v>208</v>
      </c>
      <c r="I8" s="42">
        <v>39.31</v>
      </c>
      <c r="J8" s="42">
        <v>40.91</v>
      </c>
      <c r="K8" s="42" t="s">
        <v>208</v>
      </c>
      <c r="L8" s="42">
        <v>41.26</v>
      </c>
      <c r="M8" s="43">
        <f>MAX(G8:I8,J8:L8)</f>
        <v>41.6</v>
      </c>
      <c r="N8" s="16"/>
      <c r="O8" s="16"/>
      <c r="P8" s="16"/>
      <c r="Q8" s="16"/>
      <c r="R8" s="16"/>
      <c r="S8" s="16"/>
      <c r="T8" s="16"/>
    </row>
    <row r="9" spans="1:13" ht="19.5" customHeight="1">
      <c r="A9" s="41"/>
      <c r="B9" s="51">
        <v>149</v>
      </c>
      <c r="C9" s="52" t="s">
        <v>22</v>
      </c>
      <c r="D9" s="53">
        <v>33208</v>
      </c>
      <c r="E9" s="53" t="s">
        <v>64</v>
      </c>
      <c r="F9" s="61"/>
      <c r="G9" s="42">
        <v>59.76</v>
      </c>
      <c r="H9" s="42" t="s">
        <v>208</v>
      </c>
      <c r="I9" s="42" t="s">
        <v>208</v>
      </c>
      <c r="J9" s="42"/>
      <c r="K9" s="42"/>
      <c r="L9" s="42"/>
      <c r="M9" s="43">
        <f>MAX(G9:I9,J9:L9)</f>
        <v>59.76</v>
      </c>
    </row>
    <row r="10" spans="1:13" ht="15" customHeight="1">
      <c r="A10" s="54"/>
      <c r="B10" s="55"/>
      <c r="C10" s="56"/>
      <c r="D10" s="57"/>
      <c r="E10" s="57"/>
      <c r="F10" s="58"/>
      <c r="G10" s="59"/>
      <c r="H10" s="59"/>
      <c r="I10" s="59"/>
      <c r="J10" s="59"/>
      <c r="K10" s="59"/>
      <c r="L10" s="59"/>
      <c r="M10" s="60"/>
    </row>
    <row r="11" spans="1:13" ht="19.5" customHeight="1">
      <c r="A11" s="12"/>
      <c r="B11" s="12"/>
      <c r="C11" s="7" t="s">
        <v>46</v>
      </c>
      <c r="D11" s="6"/>
      <c r="E11" s="6"/>
      <c r="F11" s="5"/>
      <c r="G11" s="5"/>
      <c r="H11" s="5"/>
      <c r="I11" s="5"/>
      <c r="J11" s="5"/>
      <c r="K11" s="5"/>
      <c r="L11" s="5"/>
      <c r="M11" s="9"/>
    </row>
    <row r="12" spans="1:13" ht="10.5" customHeight="1">
      <c r="A12" s="9"/>
      <c r="B12" s="9"/>
      <c r="C12" s="10"/>
      <c r="D12" s="9"/>
      <c r="E12" s="8"/>
      <c r="F12" s="9"/>
      <c r="G12" s="11"/>
      <c r="M12" s="9"/>
    </row>
    <row r="13" spans="1:13" ht="12.75">
      <c r="A13" s="38" t="s">
        <v>209</v>
      </c>
      <c r="B13" s="39" t="s">
        <v>6</v>
      </c>
      <c r="C13" s="44" t="s">
        <v>3</v>
      </c>
      <c r="D13" s="40" t="s">
        <v>13</v>
      </c>
      <c r="E13" s="40" t="s">
        <v>7</v>
      </c>
      <c r="F13" s="78" t="s">
        <v>5</v>
      </c>
      <c r="G13" s="38">
        <v>1</v>
      </c>
      <c r="H13" s="38">
        <v>2</v>
      </c>
      <c r="I13" s="38">
        <v>3</v>
      </c>
      <c r="J13" s="38">
        <v>4</v>
      </c>
      <c r="K13" s="38">
        <v>5</v>
      </c>
      <c r="L13" s="38">
        <v>6</v>
      </c>
      <c r="M13" s="39" t="s">
        <v>4</v>
      </c>
    </row>
    <row r="14" spans="1:13" ht="19.5" customHeight="1">
      <c r="A14" s="41">
        <v>1</v>
      </c>
      <c r="B14" s="51" t="s">
        <v>43</v>
      </c>
      <c r="C14" s="52" t="s">
        <v>44</v>
      </c>
      <c r="D14" s="53" t="s">
        <v>45</v>
      </c>
      <c r="E14" s="53" t="s">
        <v>21</v>
      </c>
      <c r="F14" s="75">
        <f>IF(ISBLANK(M14),"",TRUNC(0.00397*(M14+2243)^2)-20000)</f>
        <v>837</v>
      </c>
      <c r="G14" s="42">
        <v>46.42</v>
      </c>
      <c r="H14" s="42" t="s">
        <v>208</v>
      </c>
      <c r="I14" s="42">
        <v>47.8</v>
      </c>
      <c r="J14" s="42" t="s">
        <v>208</v>
      </c>
      <c r="K14" s="42">
        <v>48.03</v>
      </c>
      <c r="L14" s="42">
        <v>46.7</v>
      </c>
      <c r="M14" s="43">
        <f>MAX(G14:I14,J14:L14)</f>
        <v>48.03</v>
      </c>
    </row>
    <row r="15" spans="1:13" ht="19.5" customHeight="1">
      <c r="A15" s="41">
        <v>2</v>
      </c>
      <c r="B15" s="51">
        <v>45</v>
      </c>
      <c r="C15" s="52" t="s">
        <v>40</v>
      </c>
      <c r="D15" s="53" t="s">
        <v>41</v>
      </c>
      <c r="E15" s="53" t="s">
        <v>17</v>
      </c>
      <c r="F15" s="75">
        <f>IF(ISBLANK(M15),"",TRUNC(0.00397*(M15+2243)^2)-20000)</f>
        <v>729</v>
      </c>
      <c r="G15" s="42">
        <v>39.91</v>
      </c>
      <c r="H15" s="42">
        <v>37.09</v>
      </c>
      <c r="I15" s="42">
        <v>42</v>
      </c>
      <c r="J15" s="42">
        <v>42.08</v>
      </c>
      <c r="K15" s="42">
        <v>36.53</v>
      </c>
      <c r="L15" s="42" t="s">
        <v>208</v>
      </c>
      <c r="M15" s="43">
        <f>MAX(G15:I15,J15:L15)</f>
        <v>42.08</v>
      </c>
    </row>
    <row r="16" spans="1:13" ht="19.5" customHeight="1">
      <c r="A16" s="41">
        <v>3</v>
      </c>
      <c r="B16" s="51">
        <v>72</v>
      </c>
      <c r="C16" s="52" t="s">
        <v>32</v>
      </c>
      <c r="D16" s="53">
        <v>35576</v>
      </c>
      <c r="E16" s="53" t="s">
        <v>19</v>
      </c>
      <c r="F16" s="75">
        <f>IF(ISBLANK(M16),"",TRUNC(0.00397*(M16+2243)^2)-20000)</f>
        <v>641</v>
      </c>
      <c r="G16" s="42" t="s">
        <v>208</v>
      </c>
      <c r="H16" s="42">
        <v>36.22</v>
      </c>
      <c r="I16" s="42">
        <v>36.98</v>
      </c>
      <c r="J16" s="42">
        <v>37.22</v>
      </c>
      <c r="K16" s="42" t="s">
        <v>208</v>
      </c>
      <c r="L16" s="42" t="s">
        <v>208</v>
      </c>
      <c r="M16" s="43">
        <f>MAX(G16:I16,J16:L16)</f>
        <v>37.22</v>
      </c>
    </row>
    <row r="17" ht="15.75" customHeight="1"/>
    <row r="18" spans="1:13" ht="18.75">
      <c r="A18" s="12"/>
      <c r="B18" s="12"/>
      <c r="C18" s="7" t="s">
        <v>217</v>
      </c>
      <c r="D18" s="6"/>
      <c r="E18" s="6"/>
      <c r="F18" s="5"/>
      <c r="G18" s="5"/>
      <c r="H18" s="5"/>
      <c r="I18" s="5"/>
      <c r="J18" s="5"/>
      <c r="K18" s="5"/>
      <c r="L18" s="5"/>
      <c r="M18" s="9"/>
    </row>
    <row r="19" spans="1:13" ht="11.25" customHeight="1">
      <c r="A19" s="9"/>
      <c r="B19" s="9"/>
      <c r="C19" s="10"/>
      <c r="D19" s="9"/>
      <c r="E19" s="8"/>
      <c r="F19" s="9"/>
      <c r="G19" s="11"/>
      <c r="M19" s="9"/>
    </row>
    <row r="20" spans="1:13" ht="12.75">
      <c r="A20" s="38" t="s">
        <v>209</v>
      </c>
      <c r="B20" s="39" t="s">
        <v>6</v>
      </c>
      <c r="C20" s="44" t="s">
        <v>3</v>
      </c>
      <c r="D20" s="40" t="s">
        <v>13</v>
      </c>
      <c r="E20" s="40" t="s">
        <v>7</v>
      </c>
      <c r="F20" s="78" t="s">
        <v>5</v>
      </c>
      <c r="G20" s="38">
        <v>1</v>
      </c>
      <c r="H20" s="38">
        <v>2</v>
      </c>
      <c r="I20" s="38">
        <v>3</v>
      </c>
      <c r="J20" s="38">
        <v>4</v>
      </c>
      <c r="K20" s="38">
        <v>5</v>
      </c>
      <c r="L20" s="38">
        <v>6</v>
      </c>
      <c r="M20" s="39" t="s">
        <v>4</v>
      </c>
    </row>
    <row r="21" spans="1:13" ht="19.5" customHeight="1">
      <c r="A21" s="41">
        <v>1</v>
      </c>
      <c r="B21" s="51">
        <v>71</v>
      </c>
      <c r="C21" s="52" t="s">
        <v>42</v>
      </c>
      <c r="D21" s="53">
        <v>35540</v>
      </c>
      <c r="E21" s="53" t="s">
        <v>19</v>
      </c>
      <c r="F21" s="75">
        <f>IF(ISBLANK(M21),"",TRUNC(0.00397*(M21+2243)^2)-20000)</f>
        <v>991</v>
      </c>
      <c r="G21" s="42">
        <v>49.03</v>
      </c>
      <c r="H21" s="42">
        <v>50.85</v>
      </c>
      <c r="I21" s="42">
        <v>56.46</v>
      </c>
      <c r="J21" s="42">
        <v>52.61</v>
      </c>
      <c r="K21" s="42">
        <v>42</v>
      </c>
      <c r="L21" s="42">
        <v>40.51</v>
      </c>
      <c r="M21" s="43">
        <f>MAX(G21:I21,J21:L21)</f>
        <v>56.46</v>
      </c>
    </row>
    <row r="22" spans="1:13" ht="19.5" customHeight="1">
      <c r="A22" s="41">
        <v>2</v>
      </c>
      <c r="B22" s="51">
        <v>49</v>
      </c>
      <c r="C22" s="52" t="s">
        <v>31</v>
      </c>
      <c r="D22" s="53">
        <v>35901</v>
      </c>
      <c r="E22" s="53" t="s">
        <v>17</v>
      </c>
      <c r="F22" s="75">
        <f>IF(ISBLANK(M22),"",TRUNC(0.00397*(M22+2243)^2)-20000)</f>
        <v>879</v>
      </c>
      <c r="G22" s="42" t="s">
        <v>208</v>
      </c>
      <c r="H22" s="42" t="s">
        <v>208</v>
      </c>
      <c r="I22" s="42">
        <v>47.84</v>
      </c>
      <c r="J22" s="42">
        <v>47.27</v>
      </c>
      <c r="K22" s="42">
        <v>50.33</v>
      </c>
      <c r="L22" s="42">
        <v>46.57</v>
      </c>
      <c r="M22" s="43">
        <f>MAX(G22:I22,J22:L22)</f>
        <v>50.33</v>
      </c>
    </row>
    <row r="23" spans="1:13" ht="19.5" customHeight="1">
      <c r="A23" s="41">
        <v>3</v>
      </c>
      <c r="B23" s="51" t="s">
        <v>33</v>
      </c>
      <c r="C23" s="52" t="s">
        <v>34</v>
      </c>
      <c r="D23" s="53" t="s">
        <v>35</v>
      </c>
      <c r="E23" s="53" t="s">
        <v>21</v>
      </c>
      <c r="F23" s="75">
        <f>IF(ISBLANK(M23),"",TRUNC(0.00397*(M23+2243)^2)-20000)</f>
        <v>833</v>
      </c>
      <c r="G23" s="42">
        <v>46.01</v>
      </c>
      <c r="H23" s="42" t="s">
        <v>208</v>
      </c>
      <c r="I23" s="42">
        <v>46.91</v>
      </c>
      <c r="J23" s="42">
        <v>45.03</v>
      </c>
      <c r="K23" s="42">
        <v>47.81</v>
      </c>
      <c r="L23" s="42" t="s">
        <v>208</v>
      </c>
      <c r="M23" s="43">
        <f>MAX(G23:I23,J23:L23)</f>
        <v>47.81</v>
      </c>
    </row>
    <row r="24" spans="1:13" ht="19.5" customHeight="1">
      <c r="A24" s="41"/>
      <c r="B24" s="51" t="s">
        <v>36</v>
      </c>
      <c r="C24" s="52" t="s">
        <v>37</v>
      </c>
      <c r="D24" s="53" t="s">
        <v>38</v>
      </c>
      <c r="E24" s="53" t="s">
        <v>64</v>
      </c>
      <c r="F24" s="61"/>
      <c r="G24" s="42">
        <v>47.46</v>
      </c>
      <c r="H24" s="42">
        <v>48.31</v>
      </c>
      <c r="I24" s="42">
        <v>47.86</v>
      </c>
      <c r="J24" s="42"/>
      <c r="K24" s="42"/>
      <c r="L24" s="42"/>
      <c r="M24" s="43">
        <f>MAX(G24:I24,J24:L24)</f>
        <v>48.31</v>
      </c>
    </row>
    <row r="25" spans="1:13" ht="15.75" customHeight="1">
      <c r="A25" s="54"/>
      <c r="B25" s="55"/>
      <c r="C25" s="56"/>
      <c r="D25" s="57"/>
      <c r="E25" s="57"/>
      <c r="F25" s="58"/>
      <c r="G25" s="59"/>
      <c r="H25" s="59"/>
      <c r="I25" s="59"/>
      <c r="J25" s="59"/>
      <c r="K25" s="59"/>
      <c r="L25" s="59"/>
      <c r="M25" s="60"/>
    </row>
    <row r="26" spans="1:13" ht="18.75">
      <c r="A26" s="12"/>
      <c r="B26" s="12"/>
      <c r="C26" s="7" t="s">
        <v>218</v>
      </c>
      <c r="D26" s="6"/>
      <c r="E26" s="6"/>
      <c r="F26" s="5"/>
      <c r="G26" s="5"/>
      <c r="H26" s="5"/>
      <c r="I26" s="5"/>
      <c r="J26" s="5"/>
      <c r="K26" s="5"/>
      <c r="L26" s="5"/>
      <c r="M26" s="9"/>
    </row>
    <row r="27" spans="1:13" ht="6.75" customHeight="1">
      <c r="A27" s="9"/>
      <c r="B27" s="9"/>
      <c r="C27" s="10"/>
      <c r="D27" s="9"/>
      <c r="E27" s="8"/>
      <c r="F27" s="9"/>
      <c r="G27" s="11"/>
      <c r="M27" s="9"/>
    </row>
    <row r="28" spans="1:13" ht="12.75">
      <c r="A28" s="38" t="s">
        <v>209</v>
      </c>
      <c r="B28" s="39" t="s">
        <v>6</v>
      </c>
      <c r="C28" s="44" t="s">
        <v>3</v>
      </c>
      <c r="D28" s="40" t="s">
        <v>13</v>
      </c>
      <c r="E28" s="40" t="s">
        <v>7</v>
      </c>
      <c r="F28" s="78" t="s">
        <v>5</v>
      </c>
      <c r="G28" s="38">
        <v>1</v>
      </c>
      <c r="H28" s="38">
        <v>2</v>
      </c>
      <c r="I28" s="38">
        <v>3</v>
      </c>
      <c r="J28" s="38">
        <v>4</v>
      </c>
      <c r="K28" s="38">
        <v>5</v>
      </c>
      <c r="L28" s="38">
        <v>6</v>
      </c>
      <c r="M28" s="39" t="s">
        <v>4</v>
      </c>
    </row>
    <row r="29" spans="1:13" ht="19.5" customHeight="1">
      <c r="A29" s="41">
        <v>1</v>
      </c>
      <c r="B29" s="51" t="s">
        <v>27</v>
      </c>
      <c r="C29" s="52" t="s">
        <v>28</v>
      </c>
      <c r="D29" s="53" t="s">
        <v>29</v>
      </c>
      <c r="E29" s="53" t="s">
        <v>21</v>
      </c>
      <c r="F29" s="75">
        <f>IF(ISBLANK(M29),"",TRUNC(0.00397*(M29+2243)^2)-20000)</f>
        <v>830</v>
      </c>
      <c r="G29" s="42">
        <v>46.61</v>
      </c>
      <c r="H29" s="42" t="s">
        <v>208</v>
      </c>
      <c r="I29" s="42">
        <v>46.8</v>
      </c>
      <c r="J29" s="42">
        <v>47.65</v>
      </c>
      <c r="K29" s="42" t="s">
        <v>208</v>
      </c>
      <c r="L29" s="42">
        <v>44.57</v>
      </c>
      <c r="M29" s="43">
        <f>MAX(G29:I29,J29:L29)</f>
        <v>47.65</v>
      </c>
    </row>
    <row r="30" spans="1:13" ht="19.5" customHeight="1">
      <c r="A30" s="41">
        <v>2</v>
      </c>
      <c r="B30" s="51">
        <v>52</v>
      </c>
      <c r="C30" s="52" t="s">
        <v>24</v>
      </c>
      <c r="D30" s="53" t="s">
        <v>25</v>
      </c>
      <c r="E30" s="53" t="s">
        <v>17</v>
      </c>
      <c r="F30" s="75">
        <f>IF(ISBLANK(M30),"",TRUNC(0.00397*(M30+2243)^2)-20000)</f>
        <v>807</v>
      </c>
      <c r="G30" s="42">
        <v>39.53</v>
      </c>
      <c r="H30" s="42">
        <v>46.37</v>
      </c>
      <c r="I30" s="42">
        <v>45.41</v>
      </c>
      <c r="J30" s="42" t="s">
        <v>208</v>
      </c>
      <c r="K30" s="42">
        <v>46.05</v>
      </c>
      <c r="L30" s="42">
        <v>42.46</v>
      </c>
      <c r="M30" s="43">
        <f>MAX(G30:I30,J30:L30)</f>
        <v>46.37</v>
      </c>
    </row>
    <row r="31" spans="1:13" ht="19.5" customHeight="1">
      <c r="A31" s="41">
        <v>3</v>
      </c>
      <c r="B31" s="51">
        <v>73</v>
      </c>
      <c r="C31" s="52" t="s">
        <v>26</v>
      </c>
      <c r="D31" s="53">
        <v>36326</v>
      </c>
      <c r="E31" s="53" t="s">
        <v>19</v>
      </c>
      <c r="F31" s="75">
        <f>IF(ISBLANK(M31),"",TRUNC(0.00397*(M31+2243)^2)-20000)</f>
        <v>782</v>
      </c>
      <c r="G31" s="42">
        <v>44.84</v>
      </c>
      <c r="H31" s="42" t="s">
        <v>208</v>
      </c>
      <c r="I31" s="42" t="s">
        <v>208</v>
      </c>
      <c r="J31" s="42" t="s">
        <v>208</v>
      </c>
      <c r="K31" s="42" t="s">
        <v>208</v>
      </c>
      <c r="L31" s="42">
        <v>45.01</v>
      </c>
      <c r="M31" s="43">
        <f>MAX(G31:I31,J31:L31)</f>
        <v>45.01</v>
      </c>
    </row>
    <row r="32" spans="1:13" ht="19.5" customHeight="1">
      <c r="A32" s="41"/>
      <c r="B32" s="51">
        <v>93</v>
      </c>
      <c r="C32" s="52" t="s">
        <v>99</v>
      </c>
      <c r="D32" s="53">
        <v>36521</v>
      </c>
      <c r="E32" s="53" t="s">
        <v>54</v>
      </c>
      <c r="F32" s="61"/>
      <c r="G32" s="42" t="s">
        <v>208</v>
      </c>
      <c r="H32" s="42" t="s">
        <v>208</v>
      </c>
      <c r="I32" s="42">
        <v>41.96</v>
      </c>
      <c r="J32" s="42"/>
      <c r="K32" s="42"/>
      <c r="L32" s="42"/>
      <c r="M32" s="43">
        <f>MAX(G32:I32,J32:L32)</f>
        <v>41.96</v>
      </c>
    </row>
  </sheetData>
  <sheetProtection/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showZeros="0" zoomScalePageLayoutView="0" workbookViewId="0" topLeftCell="A4">
      <selection activeCell="O6" sqref="O6"/>
    </sheetView>
  </sheetViews>
  <sheetFormatPr defaultColWidth="8.00390625" defaultRowHeight="15"/>
  <cols>
    <col min="1" max="1" width="4.421875" style="5" customWidth="1"/>
    <col min="2" max="2" width="4.28125" style="5" customWidth="1"/>
    <col min="3" max="3" width="26.00390625" style="45" customWidth="1"/>
    <col min="4" max="4" width="12.57421875" style="5" customWidth="1"/>
    <col min="5" max="5" width="10.57421875" style="5" customWidth="1"/>
    <col min="6" max="6" width="6.28125" style="12" customWidth="1"/>
    <col min="7" max="12" width="6.7109375" style="9" customWidth="1"/>
    <col min="13" max="13" width="6.7109375" style="46" customWidth="1"/>
    <col min="14" max="16384" width="8.00390625" style="31" customWidth="1"/>
  </cols>
  <sheetData>
    <row r="1" spans="1:13" ht="20.25">
      <c r="A1" s="1" t="s">
        <v>0</v>
      </c>
      <c r="B1" s="1"/>
      <c r="C1" s="7"/>
      <c r="D1" s="6"/>
      <c r="E1" s="6"/>
      <c r="F1" s="5"/>
      <c r="G1" s="5"/>
      <c r="I1" s="5"/>
      <c r="J1" s="35" t="s">
        <v>1</v>
      </c>
      <c r="K1" s="5"/>
      <c r="L1" s="5"/>
      <c r="M1" s="9"/>
    </row>
    <row r="2" spans="1:13" ht="18.75">
      <c r="A2" s="2"/>
      <c r="B2" s="2"/>
      <c r="C2" s="7"/>
      <c r="D2" s="6"/>
      <c r="E2" s="6"/>
      <c r="F2" s="5"/>
      <c r="G2" s="5"/>
      <c r="H2" s="5"/>
      <c r="I2" s="5"/>
      <c r="J2" s="5"/>
      <c r="K2" s="5"/>
      <c r="L2" s="5"/>
      <c r="M2" s="9"/>
    </row>
    <row r="3" spans="1:13" ht="16.5" customHeight="1">
      <c r="A3" s="12"/>
      <c r="B3" s="12"/>
      <c r="C3" s="7" t="s">
        <v>11</v>
      </c>
      <c r="D3" s="6"/>
      <c r="E3" s="6"/>
      <c r="F3" s="5"/>
      <c r="G3" s="5"/>
      <c r="H3" s="5"/>
      <c r="I3" s="5"/>
      <c r="J3" s="5"/>
      <c r="K3" s="5"/>
      <c r="L3" s="5"/>
      <c r="M3" s="9"/>
    </row>
    <row r="4" spans="1:16" s="33" customFormat="1" ht="11.25" customHeight="1">
      <c r="A4" s="9"/>
      <c r="B4" s="9"/>
      <c r="C4" s="10"/>
      <c r="D4" s="9"/>
      <c r="E4" s="8"/>
      <c r="F4" s="9"/>
      <c r="G4" s="11"/>
      <c r="H4" s="9"/>
      <c r="I4" s="9"/>
      <c r="J4" s="9"/>
      <c r="K4" s="9"/>
      <c r="L4" s="9"/>
      <c r="M4" s="9"/>
      <c r="N4" s="32"/>
      <c r="O4" s="32"/>
      <c r="P4" s="32"/>
    </row>
    <row r="5" spans="1:13" ht="12.75">
      <c r="A5" s="38" t="s">
        <v>209</v>
      </c>
      <c r="B5" s="39" t="s">
        <v>6</v>
      </c>
      <c r="C5" s="44" t="s">
        <v>3</v>
      </c>
      <c r="D5" s="40" t="s">
        <v>13</v>
      </c>
      <c r="E5" s="40" t="s">
        <v>7</v>
      </c>
      <c r="F5" s="38" t="s">
        <v>5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9" t="s">
        <v>4</v>
      </c>
    </row>
    <row r="6" spans="1:13" s="34" customFormat="1" ht="19.5" customHeight="1">
      <c r="A6" s="41">
        <v>1</v>
      </c>
      <c r="B6" s="51">
        <v>90</v>
      </c>
      <c r="C6" s="52" t="s">
        <v>154</v>
      </c>
      <c r="D6" s="53">
        <v>33762</v>
      </c>
      <c r="E6" s="53" t="s">
        <v>19</v>
      </c>
      <c r="F6" s="76">
        <f>IF(ISBLANK(M6),"",TRUNC(0.0030965*(M6+2540)^2)-20000)</f>
        <v>918</v>
      </c>
      <c r="G6" s="42">
        <v>58.91</v>
      </c>
      <c r="H6" s="42">
        <v>57.3</v>
      </c>
      <c r="I6" s="42" t="s">
        <v>208</v>
      </c>
      <c r="J6" s="42" t="s">
        <v>208</v>
      </c>
      <c r="K6" s="42">
        <v>59.15</v>
      </c>
      <c r="L6" s="42" t="s">
        <v>208</v>
      </c>
      <c r="M6" s="43">
        <f>MAX(G6:I6,J6:L6)</f>
        <v>59.15</v>
      </c>
    </row>
    <row r="7" spans="1:13" s="34" customFormat="1" ht="19.5" customHeight="1">
      <c r="A7" s="41">
        <v>2</v>
      </c>
      <c r="B7" s="51">
        <v>57</v>
      </c>
      <c r="C7" s="52" t="s">
        <v>152</v>
      </c>
      <c r="D7" s="53" t="s">
        <v>153</v>
      </c>
      <c r="E7" s="53" t="s">
        <v>17</v>
      </c>
      <c r="F7" s="76">
        <f>IF(ISBLANK(M7),"",TRUNC(0.0030965*(M7+2540)^2)-20000)</f>
        <v>807</v>
      </c>
      <c r="G7" s="42">
        <v>48.37</v>
      </c>
      <c r="H7" s="42">
        <v>51.01</v>
      </c>
      <c r="I7" s="42" t="s">
        <v>208</v>
      </c>
      <c r="J7" s="42">
        <v>52.23</v>
      </c>
      <c r="K7" s="42">
        <v>52.05</v>
      </c>
      <c r="L7" s="42" t="s">
        <v>208</v>
      </c>
      <c r="M7" s="43">
        <f>MAX(G7:I7,J7:L7)</f>
        <v>52.23</v>
      </c>
    </row>
    <row r="8" spans="1:13" s="34" customFormat="1" ht="19.5" customHeight="1">
      <c r="A8" s="41">
        <v>3</v>
      </c>
      <c r="B8" s="51" t="s">
        <v>155</v>
      </c>
      <c r="C8" s="52" t="s">
        <v>156</v>
      </c>
      <c r="D8" s="53" t="s">
        <v>157</v>
      </c>
      <c r="E8" s="53" t="s">
        <v>21</v>
      </c>
      <c r="F8" s="76">
        <f>IF(ISBLANK(M8),"",TRUNC(0.0030965*(M8+2540)^2)-20000)</f>
        <v>588</v>
      </c>
      <c r="G8" s="42" t="s">
        <v>208</v>
      </c>
      <c r="H8" s="42">
        <v>38.56</v>
      </c>
      <c r="I8" s="42">
        <v>38</v>
      </c>
      <c r="J8" s="42">
        <v>38.5</v>
      </c>
      <c r="K8" s="42" t="s">
        <v>208</v>
      </c>
      <c r="L8" s="42">
        <v>35.28</v>
      </c>
      <c r="M8" s="43">
        <f>MAX(G8:I8,J8:L8)</f>
        <v>38.56</v>
      </c>
    </row>
    <row r="9" spans="1:13" s="34" customFormat="1" ht="12.75" customHeight="1">
      <c r="A9" s="5"/>
      <c r="B9" s="5"/>
      <c r="C9" s="45"/>
      <c r="D9" s="5"/>
      <c r="E9" s="5"/>
      <c r="F9" s="12"/>
      <c r="G9" s="9"/>
      <c r="H9" s="9"/>
      <c r="I9" s="9"/>
      <c r="J9" s="9"/>
      <c r="K9" s="9"/>
      <c r="L9" s="9"/>
      <c r="M9" s="46"/>
    </row>
    <row r="10" spans="1:13" s="34" customFormat="1" ht="19.5" customHeight="1">
      <c r="A10" s="12"/>
      <c r="B10" s="12"/>
      <c r="C10" s="7" t="s">
        <v>181</v>
      </c>
      <c r="D10" s="6"/>
      <c r="E10" s="6"/>
      <c r="F10" s="5"/>
      <c r="G10" s="5"/>
      <c r="H10" s="5"/>
      <c r="I10" s="5"/>
      <c r="J10" s="5"/>
      <c r="K10" s="5"/>
      <c r="L10" s="5"/>
      <c r="M10" s="9"/>
    </row>
    <row r="11" spans="1:13" s="34" customFormat="1" ht="11.25" customHeight="1">
      <c r="A11" s="9"/>
      <c r="B11" s="9"/>
      <c r="C11" s="10"/>
      <c r="D11" s="9"/>
      <c r="E11" s="8"/>
      <c r="F11" s="9"/>
      <c r="G11" s="11"/>
      <c r="H11" s="9"/>
      <c r="I11" s="9"/>
      <c r="J11" s="9"/>
      <c r="K11" s="9"/>
      <c r="L11" s="9"/>
      <c r="M11" s="9"/>
    </row>
    <row r="12" spans="1:13" ht="12.75">
      <c r="A12" s="38" t="s">
        <v>209</v>
      </c>
      <c r="B12" s="39" t="s">
        <v>6</v>
      </c>
      <c r="C12" s="44" t="s">
        <v>3</v>
      </c>
      <c r="D12" s="40" t="s">
        <v>13</v>
      </c>
      <c r="E12" s="40" t="s">
        <v>7</v>
      </c>
      <c r="F12" s="38" t="s">
        <v>5</v>
      </c>
      <c r="G12" s="38">
        <v>1</v>
      </c>
      <c r="H12" s="38">
        <v>2</v>
      </c>
      <c r="I12" s="38">
        <v>3</v>
      </c>
      <c r="J12" s="38">
        <v>4</v>
      </c>
      <c r="K12" s="38">
        <v>5</v>
      </c>
      <c r="L12" s="38">
        <v>6</v>
      </c>
      <c r="M12" s="39" t="s">
        <v>4</v>
      </c>
    </row>
    <row r="13" spans="1:13" ht="19.5" customHeight="1">
      <c r="A13" s="41">
        <v>1</v>
      </c>
      <c r="B13" s="51" t="s">
        <v>149</v>
      </c>
      <c r="C13" s="52" t="s">
        <v>150</v>
      </c>
      <c r="D13" s="53" t="s">
        <v>151</v>
      </c>
      <c r="E13" s="53" t="s">
        <v>21</v>
      </c>
      <c r="F13" s="76">
        <f>IF(ISBLANK(M13),"",TRUNC(0.0030965*(M13+2540)^2)-20000)</f>
        <v>680</v>
      </c>
      <c r="G13" s="42">
        <v>39.31</v>
      </c>
      <c r="H13" s="42">
        <v>43.53</v>
      </c>
      <c r="I13" s="42">
        <v>43.3</v>
      </c>
      <c r="J13" s="42">
        <v>42.42</v>
      </c>
      <c r="K13" s="42">
        <v>43.44</v>
      </c>
      <c r="L13" s="42">
        <v>44.33</v>
      </c>
      <c r="M13" s="43">
        <f>MAX(G13:I13,J13:L13)</f>
        <v>44.33</v>
      </c>
    </row>
    <row r="14" spans="1:13" ht="19.5" customHeight="1">
      <c r="A14" s="41">
        <v>2</v>
      </c>
      <c r="B14" s="51">
        <v>91</v>
      </c>
      <c r="C14" s="52" t="s">
        <v>148</v>
      </c>
      <c r="D14" s="53">
        <v>36194</v>
      </c>
      <c r="E14" s="53" t="s">
        <v>19</v>
      </c>
      <c r="F14" s="76">
        <f>IF(ISBLANK(M14),"",TRUNC(0.0030965*(M14+2540)^2)-20000)</f>
        <v>595</v>
      </c>
      <c r="G14" s="42">
        <v>38.44</v>
      </c>
      <c r="H14" s="42">
        <v>39</v>
      </c>
      <c r="I14" s="42">
        <v>37.42</v>
      </c>
      <c r="J14" s="42" t="s">
        <v>208</v>
      </c>
      <c r="K14" s="42" t="s">
        <v>208</v>
      </c>
      <c r="L14" s="42">
        <v>34.3</v>
      </c>
      <c r="M14" s="43">
        <f>MAX(G14:I14,J14:L14)</f>
        <v>39</v>
      </c>
    </row>
    <row r="15" spans="1:13" ht="19.5" customHeight="1">
      <c r="A15" s="41">
        <v>3</v>
      </c>
      <c r="B15" s="51">
        <v>61</v>
      </c>
      <c r="C15" s="52" t="s">
        <v>146</v>
      </c>
      <c r="D15" s="53" t="s">
        <v>147</v>
      </c>
      <c r="E15" s="53" t="s">
        <v>17</v>
      </c>
      <c r="F15" s="76">
        <f>IF(ISBLANK(M15),"",TRUNC(0.0030965*(M15+2540)^2)-20000)</f>
        <v>534</v>
      </c>
      <c r="G15" s="42">
        <v>31.3</v>
      </c>
      <c r="H15" s="42">
        <v>32.15</v>
      </c>
      <c r="I15" s="42">
        <v>35.15</v>
      </c>
      <c r="J15" s="42">
        <v>34.9</v>
      </c>
      <c r="K15" s="42">
        <v>35.03</v>
      </c>
      <c r="L15" s="42">
        <v>32.4</v>
      </c>
      <c r="M15" s="43">
        <f>MAX(G15:I15,J15:L15)</f>
        <v>35.15</v>
      </c>
    </row>
    <row r="17" spans="1:13" ht="18.75">
      <c r="A17" s="12"/>
      <c r="B17" s="12"/>
      <c r="C17" s="7" t="s">
        <v>182</v>
      </c>
      <c r="D17" s="6"/>
      <c r="E17" s="6"/>
      <c r="F17" s="5"/>
      <c r="G17" s="5"/>
      <c r="H17" s="5"/>
      <c r="I17" s="5"/>
      <c r="J17" s="5"/>
      <c r="K17" s="5"/>
      <c r="L17" s="5"/>
      <c r="M17" s="9"/>
    </row>
    <row r="18" spans="1:13" ht="11.25" customHeight="1">
      <c r="A18" s="9"/>
      <c r="B18" s="9"/>
      <c r="C18" s="10"/>
      <c r="D18" s="9"/>
      <c r="E18" s="8"/>
      <c r="F18" s="9"/>
      <c r="G18" s="11"/>
      <c r="M18" s="9"/>
    </row>
    <row r="19" spans="1:13" ht="12.75">
      <c r="A19" s="38" t="s">
        <v>209</v>
      </c>
      <c r="B19" s="39" t="s">
        <v>6</v>
      </c>
      <c r="C19" s="44" t="s">
        <v>3</v>
      </c>
      <c r="D19" s="40" t="s">
        <v>13</v>
      </c>
      <c r="E19" s="40" t="s">
        <v>7</v>
      </c>
      <c r="F19" s="38" t="s">
        <v>5</v>
      </c>
      <c r="G19" s="38">
        <v>1</v>
      </c>
      <c r="H19" s="38">
        <v>2</v>
      </c>
      <c r="I19" s="38">
        <v>3</v>
      </c>
      <c r="J19" s="38">
        <v>4</v>
      </c>
      <c r="K19" s="38">
        <v>5</v>
      </c>
      <c r="L19" s="38">
        <v>6</v>
      </c>
      <c r="M19" s="39" t="s">
        <v>4</v>
      </c>
    </row>
    <row r="20" spans="1:13" ht="19.5" customHeight="1">
      <c r="A20" s="41">
        <v>1</v>
      </c>
      <c r="B20" s="51">
        <v>92</v>
      </c>
      <c r="C20" s="52" t="s">
        <v>142</v>
      </c>
      <c r="D20" s="53">
        <v>35931</v>
      </c>
      <c r="E20" s="53" t="s">
        <v>19</v>
      </c>
      <c r="F20" s="76">
        <f>IF(ISBLANK(M20),"",TRUNC(0.0030965*(M20+2540)^2)-20000)</f>
        <v>803</v>
      </c>
      <c r="G20" s="42">
        <v>50.06</v>
      </c>
      <c r="H20" s="42">
        <v>45.75</v>
      </c>
      <c r="I20" s="42">
        <v>48.35</v>
      </c>
      <c r="J20" s="42">
        <v>50.94</v>
      </c>
      <c r="K20" s="42">
        <v>51.97</v>
      </c>
      <c r="L20" s="42" t="s">
        <v>208</v>
      </c>
      <c r="M20" s="43">
        <f>MAX(G20:I20,J20:L20)</f>
        <v>51.97</v>
      </c>
    </row>
    <row r="21" spans="1:13" ht="19.5" customHeight="1">
      <c r="A21" s="41">
        <v>2</v>
      </c>
      <c r="B21" s="51" t="s">
        <v>143</v>
      </c>
      <c r="C21" s="52" t="s">
        <v>144</v>
      </c>
      <c r="D21" s="53" t="s">
        <v>145</v>
      </c>
      <c r="E21" s="53" t="s">
        <v>21</v>
      </c>
      <c r="F21" s="76">
        <f>IF(ISBLANK(M21),"",TRUNC(0.0030965*(M21+2540)^2)-20000)</f>
        <v>751</v>
      </c>
      <c r="G21" s="42">
        <v>47.9</v>
      </c>
      <c r="H21" s="42" t="s">
        <v>208</v>
      </c>
      <c r="I21" s="42">
        <v>48.74</v>
      </c>
      <c r="J21" s="42" t="s">
        <v>208</v>
      </c>
      <c r="K21" s="42" t="s">
        <v>208</v>
      </c>
      <c r="L21" s="42">
        <v>45.44</v>
      </c>
      <c r="M21" s="43">
        <f>MAX(G21:I21,J21:L21)</f>
        <v>48.74</v>
      </c>
    </row>
    <row r="22" spans="1:13" ht="19.5" customHeight="1">
      <c r="A22" s="41">
        <v>3</v>
      </c>
      <c r="B22" s="51">
        <v>64</v>
      </c>
      <c r="C22" s="52" t="s">
        <v>140</v>
      </c>
      <c r="D22" s="53" t="s">
        <v>141</v>
      </c>
      <c r="E22" s="53" t="s">
        <v>17</v>
      </c>
      <c r="F22" s="76">
        <f>IF(ISBLANK(M22),"",TRUNC(0.0030965*(M22+2540)^2)-20000)</f>
        <v>682</v>
      </c>
      <c r="G22" s="42">
        <v>40.96</v>
      </c>
      <c r="H22" s="42" t="s">
        <v>208</v>
      </c>
      <c r="I22" s="42" t="s">
        <v>208</v>
      </c>
      <c r="J22" s="42" t="s">
        <v>208</v>
      </c>
      <c r="K22" s="42">
        <v>44.43</v>
      </c>
      <c r="L22" s="42">
        <v>39.44</v>
      </c>
      <c r="M22" s="43">
        <f>MAX(G22:I22,J22:L22)</f>
        <v>44.43</v>
      </c>
    </row>
    <row r="24" spans="1:13" ht="18.75">
      <c r="A24" s="12"/>
      <c r="B24" s="12"/>
      <c r="C24" s="7" t="s">
        <v>214</v>
      </c>
      <c r="D24" s="6"/>
      <c r="E24" s="6"/>
      <c r="F24" s="5"/>
      <c r="G24" s="5"/>
      <c r="H24" s="5"/>
      <c r="I24" s="5"/>
      <c r="J24" s="5"/>
      <c r="K24" s="5"/>
      <c r="L24" s="5"/>
      <c r="M24" s="9"/>
    </row>
    <row r="25" spans="1:13" ht="10.5" customHeight="1">
      <c r="A25" s="9"/>
      <c r="B25" s="9"/>
      <c r="C25" s="10"/>
      <c r="D25" s="9"/>
      <c r="E25" s="8"/>
      <c r="F25" s="9"/>
      <c r="G25" s="11"/>
      <c r="M25" s="9"/>
    </row>
    <row r="26" spans="1:13" ht="12.75">
      <c r="A26" s="38" t="s">
        <v>209</v>
      </c>
      <c r="B26" s="39" t="s">
        <v>6</v>
      </c>
      <c r="C26" s="44" t="s">
        <v>3</v>
      </c>
      <c r="D26" s="40" t="s">
        <v>13</v>
      </c>
      <c r="E26" s="40" t="s">
        <v>7</v>
      </c>
      <c r="F26" s="38" t="s">
        <v>5</v>
      </c>
      <c r="G26" s="38">
        <v>1</v>
      </c>
      <c r="H26" s="38">
        <v>2</v>
      </c>
      <c r="I26" s="38">
        <v>3</v>
      </c>
      <c r="J26" s="38">
        <v>4</v>
      </c>
      <c r="K26" s="38">
        <v>5</v>
      </c>
      <c r="L26" s="38">
        <v>6</v>
      </c>
      <c r="M26" s="39" t="s">
        <v>4</v>
      </c>
    </row>
    <row r="27" spans="1:13" ht="19.5" customHeight="1">
      <c r="A27" s="41">
        <v>1</v>
      </c>
      <c r="B27" s="51" t="s">
        <v>136</v>
      </c>
      <c r="C27" s="52" t="s">
        <v>137</v>
      </c>
      <c r="D27" s="53" t="s">
        <v>138</v>
      </c>
      <c r="E27" s="53" t="s">
        <v>21</v>
      </c>
      <c r="F27" s="76">
        <f>IF(ISBLANK(M27),"",TRUNC(0.0030965*(M27+2540)^2)-20000)</f>
        <v>831</v>
      </c>
      <c r="G27" s="42">
        <v>49.69</v>
      </c>
      <c r="H27" s="42">
        <v>51.31</v>
      </c>
      <c r="I27" s="42">
        <v>50.83</v>
      </c>
      <c r="J27" s="42" t="s">
        <v>208</v>
      </c>
      <c r="K27" s="42">
        <v>53.75</v>
      </c>
      <c r="L27" s="42">
        <v>49.98</v>
      </c>
      <c r="M27" s="43">
        <f>MAX(G27:I27,J27:L27)</f>
        <v>53.75</v>
      </c>
    </row>
    <row r="28" spans="1:13" ht="19.5" customHeight="1">
      <c r="A28" s="41">
        <v>2</v>
      </c>
      <c r="B28" s="51">
        <v>77</v>
      </c>
      <c r="C28" s="52" t="s">
        <v>114</v>
      </c>
      <c r="D28" s="53">
        <v>37175</v>
      </c>
      <c r="E28" s="53" t="s">
        <v>19</v>
      </c>
      <c r="F28" s="76">
        <f>IF(ISBLANK(M28),"",TRUNC(0.0030965*(M28+2540)^2)-20000)</f>
        <v>792</v>
      </c>
      <c r="G28" s="42" t="s">
        <v>208</v>
      </c>
      <c r="H28" s="42">
        <v>49.09</v>
      </c>
      <c r="I28" s="42">
        <v>51.31</v>
      </c>
      <c r="J28" s="42" t="s">
        <v>208</v>
      </c>
      <c r="K28" s="42">
        <v>48.3</v>
      </c>
      <c r="L28" s="42" t="s">
        <v>208</v>
      </c>
      <c r="M28" s="43">
        <f>MAX(G28:I28,J28:L28)</f>
        <v>51.31</v>
      </c>
    </row>
    <row r="29" spans="1:13" ht="19.5" customHeight="1">
      <c r="A29" s="41">
        <v>3</v>
      </c>
      <c r="B29" s="51">
        <v>67</v>
      </c>
      <c r="C29" s="52" t="s">
        <v>134</v>
      </c>
      <c r="D29" s="53" t="s">
        <v>135</v>
      </c>
      <c r="E29" s="53" t="s">
        <v>17</v>
      </c>
      <c r="F29" s="76">
        <f>IF(ISBLANK(M29),"",TRUNC(0.0030965*(M29+2540)^2)-20000)</f>
        <v>747</v>
      </c>
      <c r="G29" s="42">
        <v>48.48</v>
      </c>
      <c r="H29" s="42" t="s">
        <v>208</v>
      </c>
      <c r="I29" s="42" t="s">
        <v>208</v>
      </c>
      <c r="J29" s="42">
        <v>47.45</v>
      </c>
      <c r="K29" s="42" t="s">
        <v>208</v>
      </c>
      <c r="L29" s="42" t="s">
        <v>208</v>
      </c>
      <c r="M29" s="43">
        <f>MAX(G29:I29,J29:L29)</f>
        <v>48.48</v>
      </c>
    </row>
    <row r="30" spans="1:13" ht="19.5" customHeight="1">
      <c r="A30" s="41"/>
      <c r="B30" s="51">
        <v>144</v>
      </c>
      <c r="C30" s="52" t="s">
        <v>139</v>
      </c>
      <c r="D30" s="53">
        <v>37002</v>
      </c>
      <c r="E30" s="53" t="s">
        <v>74</v>
      </c>
      <c r="F30" s="61"/>
      <c r="G30" s="42">
        <v>38.47</v>
      </c>
      <c r="H30" s="42">
        <v>38.25</v>
      </c>
      <c r="I30" s="42" t="s">
        <v>208</v>
      </c>
      <c r="J30" s="42"/>
      <c r="K30" s="42"/>
      <c r="L30" s="42"/>
      <c r="M30" s="43">
        <f>MAX(G30:I30,J30:L30)</f>
        <v>38.47</v>
      </c>
    </row>
  </sheetData>
  <sheetProtection/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31"/>
  <sheetViews>
    <sheetView showZeros="0" zoomScalePageLayoutView="0" workbookViewId="0" topLeftCell="A10">
      <selection activeCell="F28" sqref="F28"/>
    </sheetView>
  </sheetViews>
  <sheetFormatPr defaultColWidth="8.00390625" defaultRowHeight="15"/>
  <cols>
    <col min="1" max="1" width="4.421875" style="5" customWidth="1"/>
    <col min="2" max="2" width="4.28125" style="5" customWidth="1"/>
    <col min="3" max="3" width="26.00390625" style="45" customWidth="1"/>
    <col min="4" max="4" width="12.7109375" style="5" customWidth="1"/>
    <col min="5" max="5" width="10.57421875" style="5" customWidth="1"/>
    <col min="6" max="6" width="6.28125" style="12" customWidth="1"/>
    <col min="7" max="12" width="6.7109375" style="9" customWidth="1"/>
    <col min="13" max="13" width="6.7109375" style="46" customWidth="1"/>
    <col min="14" max="16384" width="8.00390625" style="19" customWidth="1"/>
  </cols>
  <sheetData>
    <row r="1" spans="1:13" ht="20.25">
      <c r="A1" s="1" t="s">
        <v>0</v>
      </c>
      <c r="B1" s="1"/>
      <c r="C1" s="7"/>
      <c r="D1" s="6"/>
      <c r="E1" s="6"/>
      <c r="F1" s="5"/>
      <c r="G1" s="5"/>
      <c r="I1" s="5"/>
      <c r="J1" s="35" t="s">
        <v>1</v>
      </c>
      <c r="K1" s="5"/>
      <c r="L1" s="5"/>
      <c r="M1" s="9"/>
    </row>
    <row r="2" spans="1:13" ht="14.25" customHeight="1">
      <c r="A2" s="2"/>
      <c r="B2" s="2"/>
      <c r="C2" s="7"/>
      <c r="D2" s="6"/>
      <c r="E2" s="6"/>
      <c r="F2" s="5"/>
      <c r="G2" s="5"/>
      <c r="H2" s="5"/>
      <c r="I2" s="5"/>
      <c r="J2" s="5"/>
      <c r="K2" s="5"/>
      <c r="L2" s="5"/>
      <c r="M2" s="9"/>
    </row>
    <row r="3" spans="1:13" ht="16.5" customHeight="1">
      <c r="A3" s="12"/>
      <c r="B3" s="12"/>
      <c r="C3" s="7" t="s">
        <v>12</v>
      </c>
      <c r="D3" s="6"/>
      <c r="E3" s="6"/>
      <c r="F3" s="5"/>
      <c r="G3" s="5"/>
      <c r="H3" s="5"/>
      <c r="I3" s="5"/>
      <c r="J3" s="5"/>
      <c r="K3" s="5"/>
      <c r="L3" s="5"/>
      <c r="M3" s="9"/>
    </row>
    <row r="4" spans="1:15" s="21" customFormat="1" ht="10.5" customHeight="1">
      <c r="A4" s="9"/>
      <c r="B4" s="9"/>
      <c r="C4" s="10"/>
      <c r="D4" s="9"/>
      <c r="E4" s="8"/>
      <c r="F4" s="9"/>
      <c r="G4" s="11"/>
      <c r="H4" s="9"/>
      <c r="I4" s="9"/>
      <c r="J4" s="9"/>
      <c r="K4" s="9"/>
      <c r="L4" s="9"/>
      <c r="M4" s="9"/>
      <c r="N4" s="20"/>
      <c r="O4" s="20"/>
    </row>
    <row r="5" spans="1:13" s="31" customFormat="1" ht="12.75">
      <c r="A5" s="38" t="s">
        <v>209</v>
      </c>
      <c r="B5" s="39" t="s">
        <v>6</v>
      </c>
      <c r="C5" s="44" t="s">
        <v>3</v>
      </c>
      <c r="D5" s="40" t="s">
        <v>13</v>
      </c>
      <c r="E5" s="40" t="s">
        <v>7</v>
      </c>
      <c r="F5" s="78" t="s">
        <v>5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9" t="s">
        <v>4</v>
      </c>
    </row>
    <row r="6" spans="1:13" s="22" customFormat="1" ht="19.5" customHeight="1">
      <c r="A6" s="41">
        <v>1</v>
      </c>
      <c r="B6" s="51">
        <v>42</v>
      </c>
      <c r="C6" s="52" t="s">
        <v>71</v>
      </c>
      <c r="D6" s="53" t="s">
        <v>72</v>
      </c>
      <c r="E6" s="53" t="s">
        <v>17</v>
      </c>
      <c r="F6" s="79">
        <f>IF(ISBLANK(M6),"",TRUNC(0.0027549*(M6+2693)^2)-20000)</f>
        <v>1019</v>
      </c>
      <c r="G6" s="42">
        <v>69.11</v>
      </c>
      <c r="H6" s="42">
        <v>69.11</v>
      </c>
      <c r="I6" s="42">
        <v>67.24</v>
      </c>
      <c r="J6" s="42">
        <v>68.24</v>
      </c>
      <c r="K6" s="42">
        <v>67.75</v>
      </c>
      <c r="L6" s="42">
        <v>69.24</v>
      </c>
      <c r="M6" s="43">
        <f>MAX(G6:I6,J6:L6)</f>
        <v>69.24</v>
      </c>
    </row>
    <row r="7" spans="1:13" s="22" customFormat="1" ht="19.5" customHeight="1">
      <c r="A7" s="41">
        <v>2</v>
      </c>
      <c r="B7" s="51">
        <v>17</v>
      </c>
      <c r="C7" s="52" t="s">
        <v>73</v>
      </c>
      <c r="D7" s="53">
        <v>33922</v>
      </c>
      <c r="E7" s="53" t="s">
        <v>21</v>
      </c>
      <c r="F7" s="79">
        <f>IF(ISBLANK(M7),"",TRUNC(0.0027549*(M7+2693)^2)-20000)</f>
        <v>884</v>
      </c>
      <c r="G7" s="42" t="s">
        <v>208</v>
      </c>
      <c r="H7" s="42">
        <v>58.33</v>
      </c>
      <c r="I7" s="42">
        <v>58.9</v>
      </c>
      <c r="J7" s="42">
        <v>59.24</v>
      </c>
      <c r="K7" s="42">
        <v>56.97</v>
      </c>
      <c r="L7" s="42">
        <v>60.32</v>
      </c>
      <c r="M7" s="43">
        <f>MAX(G7:I7,J7:L7)</f>
        <v>60.32</v>
      </c>
    </row>
    <row r="8" spans="1:13" s="22" customFormat="1" ht="19.5" customHeight="1">
      <c r="A8" s="41">
        <v>3</v>
      </c>
      <c r="B8" s="51">
        <v>85</v>
      </c>
      <c r="C8" s="52" t="s">
        <v>207</v>
      </c>
      <c r="D8" s="53">
        <v>28980</v>
      </c>
      <c r="E8" s="53" t="s">
        <v>19</v>
      </c>
      <c r="F8" s="79">
        <f>IF(ISBLANK(M8),"",TRUNC(0.0027549*(M8+2693)^2)-20000)</f>
        <v>811</v>
      </c>
      <c r="G8" s="47" t="s">
        <v>208</v>
      </c>
      <c r="H8" s="47">
        <v>51.97</v>
      </c>
      <c r="I8" s="47" t="s">
        <v>208</v>
      </c>
      <c r="J8" s="47">
        <v>55.5</v>
      </c>
      <c r="K8" s="47">
        <v>54.66</v>
      </c>
      <c r="L8" s="47">
        <v>53.71</v>
      </c>
      <c r="M8" s="48">
        <f>MAX(G8:I8,J8:L8)</f>
        <v>55.5</v>
      </c>
    </row>
    <row r="9" spans="1:13" s="22" customFormat="1" ht="10.5" customHeight="1">
      <c r="A9" s="54"/>
      <c r="B9" s="55"/>
      <c r="C9" s="56"/>
      <c r="D9" s="57"/>
      <c r="E9" s="57"/>
      <c r="F9" s="62"/>
      <c r="G9" s="59"/>
      <c r="H9" s="59"/>
      <c r="I9" s="59"/>
      <c r="J9" s="59"/>
      <c r="K9" s="59"/>
      <c r="L9" s="59"/>
      <c r="M9" s="60"/>
    </row>
    <row r="10" spans="1:13" s="22" customFormat="1" ht="19.5" customHeight="1">
      <c r="A10" s="12"/>
      <c r="B10" s="12"/>
      <c r="C10" s="7" t="s">
        <v>75</v>
      </c>
      <c r="D10" s="6"/>
      <c r="E10" s="6"/>
      <c r="F10" s="5"/>
      <c r="G10" s="5"/>
      <c r="H10" s="5"/>
      <c r="I10" s="5"/>
      <c r="J10" s="5"/>
      <c r="K10" s="5"/>
      <c r="L10" s="5"/>
      <c r="M10" s="9"/>
    </row>
    <row r="11" spans="1:13" s="22" customFormat="1" ht="9.75" customHeight="1">
      <c r="A11" s="9"/>
      <c r="B11" s="9"/>
      <c r="C11" s="10"/>
      <c r="D11" s="9"/>
      <c r="E11" s="8"/>
      <c r="F11" s="9"/>
      <c r="G11" s="11"/>
      <c r="H11" s="9"/>
      <c r="I11" s="9"/>
      <c r="J11" s="9"/>
      <c r="K11" s="9"/>
      <c r="L11" s="9"/>
      <c r="M11" s="9"/>
    </row>
    <row r="12" spans="1:13" s="31" customFormat="1" ht="12.75">
      <c r="A12" s="38" t="s">
        <v>209</v>
      </c>
      <c r="B12" s="39" t="s">
        <v>6</v>
      </c>
      <c r="C12" s="44" t="s">
        <v>3</v>
      </c>
      <c r="D12" s="40" t="s">
        <v>13</v>
      </c>
      <c r="E12" s="40" t="s">
        <v>7</v>
      </c>
      <c r="F12" s="78" t="s">
        <v>5</v>
      </c>
      <c r="G12" s="38">
        <v>1</v>
      </c>
      <c r="H12" s="38">
        <v>2</v>
      </c>
      <c r="I12" s="38">
        <v>3</v>
      </c>
      <c r="J12" s="38">
        <v>4</v>
      </c>
      <c r="K12" s="38">
        <v>5</v>
      </c>
      <c r="L12" s="38">
        <v>6</v>
      </c>
      <c r="M12" s="39" t="s">
        <v>4</v>
      </c>
    </row>
    <row r="13" spans="1:13" s="22" customFormat="1" ht="19.5" customHeight="1">
      <c r="A13" s="41">
        <v>1</v>
      </c>
      <c r="B13" s="51" t="s">
        <v>68</v>
      </c>
      <c r="C13" s="52" t="s">
        <v>69</v>
      </c>
      <c r="D13" s="53" t="s">
        <v>70</v>
      </c>
      <c r="E13" s="53" t="s">
        <v>21</v>
      </c>
      <c r="F13" s="79">
        <f>IF(ISBLANK(M13),"",TRUNC(0.0027549*(M13+2693)^2)-20000)</f>
        <v>843</v>
      </c>
      <c r="G13" s="42">
        <v>57.65</v>
      </c>
      <c r="H13" s="42">
        <v>57.42</v>
      </c>
      <c r="I13" s="42">
        <v>57.18</v>
      </c>
      <c r="J13" s="42" t="s">
        <v>208</v>
      </c>
      <c r="K13" s="42">
        <v>56.6</v>
      </c>
      <c r="L13" s="42">
        <v>55.62</v>
      </c>
      <c r="M13" s="43">
        <f>MAX(G13:I13,J13:L13)</f>
        <v>57.65</v>
      </c>
    </row>
    <row r="14" spans="1:13" s="22" customFormat="1" ht="19.5" customHeight="1">
      <c r="A14" s="41">
        <v>2</v>
      </c>
      <c r="B14" s="51">
        <v>46</v>
      </c>
      <c r="C14" s="52" t="s">
        <v>65</v>
      </c>
      <c r="D14" s="53" t="s">
        <v>66</v>
      </c>
      <c r="E14" s="53" t="s">
        <v>17</v>
      </c>
      <c r="F14" s="79">
        <f>IF(ISBLANK(M14),"",TRUNC(0.0027549*(M14+2693)^2)-20000)</f>
        <v>756</v>
      </c>
      <c r="G14" s="42">
        <v>48</v>
      </c>
      <c r="H14" s="42">
        <v>51.88</v>
      </c>
      <c r="I14" s="42" t="s">
        <v>208</v>
      </c>
      <c r="J14" s="42" t="s">
        <v>208</v>
      </c>
      <c r="K14" s="42">
        <v>49.6</v>
      </c>
      <c r="L14" s="42" t="s">
        <v>208</v>
      </c>
      <c r="M14" s="43">
        <f>MAX(G14:I14,J14:L14)</f>
        <v>51.88</v>
      </c>
    </row>
    <row r="15" spans="1:13" s="22" customFormat="1" ht="19.5" customHeight="1">
      <c r="A15" s="41">
        <v>3</v>
      </c>
      <c r="B15" s="51">
        <v>86</v>
      </c>
      <c r="C15" s="52" t="s">
        <v>67</v>
      </c>
      <c r="D15" s="53">
        <v>35178</v>
      </c>
      <c r="E15" s="53" t="s">
        <v>19</v>
      </c>
      <c r="F15" s="79">
        <f>IF(ISBLANK(M15),"",TRUNC(0.0027549*(M15+2693)^2)-20000)</f>
        <v>666</v>
      </c>
      <c r="G15" s="42">
        <v>43.93</v>
      </c>
      <c r="H15" s="42">
        <v>43.42</v>
      </c>
      <c r="I15" s="42">
        <v>45.83</v>
      </c>
      <c r="J15" s="42" t="s">
        <v>208</v>
      </c>
      <c r="K15" s="42" t="s">
        <v>208</v>
      </c>
      <c r="L15" s="42">
        <v>45.9</v>
      </c>
      <c r="M15" s="43">
        <f>MAX(G15:I15,J15:L15)</f>
        <v>45.9</v>
      </c>
    </row>
    <row r="16" spans="1:13" s="22" customFormat="1" ht="14.25" customHeight="1">
      <c r="A16" s="5"/>
      <c r="B16" s="5"/>
      <c r="C16" s="45"/>
      <c r="D16" s="5"/>
      <c r="E16" s="5"/>
      <c r="F16" s="12"/>
      <c r="G16" s="9"/>
      <c r="H16" s="9"/>
      <c r="I16" s="9"/>
      <c r="J16" s="9"/>
      <c r="K16" s="9"/>
      <c r="L16" s="9"/>
      <c r="M16" s="46"/>
    </row>
    <row r="17" spans="1:13" ht="19.5" customHeight="1">
      <c r="A17" s="12"/>
      <c r="B17" s="12"/>
      <c r="C17" s="7" t="s">
        <v>215</v>
      </c>
      <c r="D17" s="6"/>
      <c r="E17" s="6"/>
      <c r="F17" s="5"/>
      <c r="G17" s="5"/>
      <c r="H17" s="5"/>
      <c r="I17" s="5"/>
      <c r="J17" s="5"/>
      <c r="K17" s="5"/>
      <c r="L17" s="5"/>
      <c r="M17" s="9"/>
    </row>
    <row r="18" spans="1:13" ht="9" customHeight="1">
      <c r="A18" s="9"/>
      <c r="B18" s="9"/>
      <c r="C18" s="10"/>
      <c r="D18" s="9"/>
      <c r="E18" s="8"/>
      <c r="F18" s="9"/>
      <c r="G18" s="11"/>
      <c r="M18" s="9"/>
    </row>
    <row r="19" spans="1:13" s="31" customFormat="1" ht="12.75">
      <c r="A19" s="38" t="s">
        <v>209</v>
      </c>
      <c r="B19" s="39" t="s">
        <v>6</v>
      </c>
      <c r="C19" s="44" t="s">
        <v>3</v>
      </c>
      <c r="D19" s="40" t="s">
        <v>13</v>
      </c>
      <c r="E19" s="40" t="s">
        <v>7</v>
      </c>
      <c r="F19" s="78" t="s">
        <v>5</v>
      </c>
      <c r="G19" s="38">
        <v>1</v>
      </c>
      <c r="H19" s="38">
        <v>2</v>
      </c>
      <c r="I19" s="38">
        <v>3</v>
      </c>
      <c r="J19" s="38">
        <v>4</v>
      </c>
      <c r="K19" s="38">
        <v>5</v>
      </c>
      <c r="L19" s="38">
        <v>6</v>
      </c>
      <c r="M19" s="39" t="s">
        <v>4</v>
      </c>
    </row>
    <row r="20" spans="1:13" ht="19.5" customHeight="1">
      <c r="A20" s="41">
        <v>1</v>
      </c>
      <c r="B20" s="51" t="s">
        <v>58</v>
      </c>
      <c r="C20" s="52" t="s">
        <v>59</v>
      </c>
      <c r="D20" s="53" t="s">
        <v>60</v>
      </c>
      <c r="E20" s="53" t="s">
        <v>21</v>
      </c>
      <c r="F20" s="79">
        <f>IF(ISBLANK(M20),"",TRUNC(0.0027549*(M20+2693)^2)-20000)</f>
        <v>1026</v>
      </c>
      <c r="G20" s="42">
        <v>66.05</v>
      </c>
      <c r="H20" s="42" t="s">
        <v>208</v>
      </c>
      <c r="I20" s="42" t="s">
        <v>208</v>
      </c>
      <c r="J20" s="42">
        <v>63.5</v>
      </c>
      <c r="K20" s="42">
        <v>69.69</v>
      </c>
      <c r="L20" s="42" t="s">
        <v>208</v>
      </c>
      <c r="M20" s="43">
        <f>MAX(G20:I20,J20:L20)</f>
        <v>69.69</v>
      </c>
    </row>
    <row r="21" spans="1:13" ht="19.5" customHeight="1">
      <c r="A21" s="41">
        <v>2</v>
      </c>
      <c r="B21" s="51">
        <v>87</v>
      </c>
      <c r="C21" s="52" t="s">
        <v>57</v>
      </c>
      <c r="D21" s="53">
        <v>35848</v>
      </c>
      <c r="E21" s="53" t="s">
        <v>19</v>
      </c>
      <c r="F21" s="79">
        <f>IF(ISBLANK(M21),"",TRUNC(0.0027549*(M21+2693)^2)-20000)</f>
        <v>908</v>
      </c>
      <c r="G21" s="42">
        <v>60.08</v>
      </c>
      <c r="H21" s="42">
        <v>61.46</v>
      </c>
      <c r="I21" s="42">
        <v>61.9</v>
      </c>
      <c r="J21" s="42">
        <v>59.5</v>
      </c>
      <c r="K21" s="42">
        <v>61.01</v>
      </c>
      <c r="L21" s="42" t="s">
        <v>208</v>
      </c>
      <c r="M21" s="43">
        <f>MAX(G21:I21,J21:L21)</f>
        <v>61.9</v>
      </c>
    </row>
    <row r="22" spans="1:13" ht="19.5" customHeight="1">
      <c r="A22" s="41">
        <v>3</v>
      </c>
      <c r="B22" s="51">
        <v>50</v>
      </c>
      <c r="C22" s="52" t="s">
        <v>55</v>
      </c>
      <c r="D22" s="53" t="s">
        <v>56</v>
      </c>
      <c r="E22" s="53" t="s">
        <v>17</v>
      </c>
      <c r="F22" s="79">
        <f>IF(ISBLANK(M22),"",TRUNC(0.0027549*(M22+2693)^2)-20000)</f>
        <v>879</v>
      </c>
      <c r="G22" s="42">
        <v>60</v>
      </c>
      <c r="H22" s="42">
        <v>59.15</v>
      </c>
      <c r="I22" s="42" t="s">
        <v>208</v>
      </c>
      <c r="J22" s="42">
        <v>58.56</v>
      </c>
      <c r="K22" s="42">
        <v>56.23</v>
      </c>
      <c r="L22" s="42" t="s">
        <v>208</v>
      </c>
      <c r="M22" s="43">
        <f>MAX(G22:I22,J22:L22)</f>
        <v>60</v>
      </c>
    </row>
    <row r="23" spans="1:13" ht="19.5" customHeight="1">
      <c r="A23" s="41"/>
      <c r="B23" s="51" t="s">
        <v>61</v>
      </c>
      <c r="C23" s="52" t="s">
        <v>62</v>
      </c>
      <c r="D23" s="53" t="s">
        <v>63</v>
      </c>
      <c r="E23" s="53" t="s">
        <v>64</v>
      </c>
      <c r="F23" s="61"/>
      <c r="G23" s="42">
        <v>53.95</v>
      </c>
      <c r="H23" s="42">
        <v>54.74</v>
      </c>
      <c r="I23" s="42" t="s">
        <v>208</v>
      </c>
      <c r="J23" s="42"/>
      <c r="K23" s="42"/>
      <c r="L23" s="42"/>
      <c r="M23" s="43">
        <f>MAX(G23:I23,J23:L23)</f>
        <v>54.74</v>
      </c>
    </row>
    <row r="24" spans="1:13" s="22" customFormat="1" ht="14.25" customHeight="1">
      <c r="A24" s="5"/>
      <c r="B24" s="5"/>
      <c r="C24" s="45"/>
      <c r="D24" s="5"/>
      <c r="E24" s="5"/>
      <c r="F24" s="12"/>
      <c r="G24" s="9"/>
      <c r="H24" s="9"/>
      <c r="I24" s="9"/>
      <c r="J24" s="9"/>
      <c r="K24" s="9"/>
      <c r="L24" s="9"/>
      <c r="M24" s="46"/>
    </row>
    <row r="25" spans="1:13" ht="19.5" customHeight="1">
      <c r="A25" s="12"/>
      <c r="B25" s="12"/>
      <c r="C25" s="7" t="s">
        <v>216</v>
      </c>
      <c r="D25" s="6"/>
      <c r="E25" s="6"/>
      <c r="F25" s="5"/>
      <c r="G25" s="5"/>
      <c r="H25" s="5"/>
      <c r="I25" s="5"/>
      <c r="J25" s="5"/>
      <c r="K25" s="5"/>
      <c r="L25" s="5"/>
      <c r="M25" s="9"/>
    </row>
    <row r="26" spans="1:13" ht="9.75" customHeight="1">
      <c r="A26" s="9"/>
      <c r="B26" s="9"/>
      <c r="C26" s="10"/>
      <c r="D26" s="9"/>
      <c r="E26" s="8"/>
      <c r="F26" s="9"/>
      <c r="G26" s="11"/>
      <c r="M26" s="9"/>
    </row>
    <row r="27" spans="1:13" s="31" customFormat="1" ht="12.75">
      <c r="A27" s="38" t="s">
        <v>209</v>
      </c>
      <c r="B27" s="39" t="s">
        <v>6</v>
      </c>
      <c r="C27" s="44" t="s">
        <v>3</v>
      </c>
      <c r="D27" s="40" t="s">
        <v>13</v>
      </c>
      <c r="E27" s="40" t="s">
        <v>7</v>
      </c>
      <c r="F27" s="78" t="s">
        <v>5</v>
      </c>
      <c r="G27" s="38">
        <v>1</v>
      </c>
      <c r="H27" s="38">
        <v>2</v>
      </c>
      <c r="I27" s="38">
        <v>3</v>
      </c>
      <c r="J27" s="38">
        <v>4</v>
      </c>
      <c r="K27" s="38">
        <v>5</v>
      </c>
      <c r="L27" s="38">
        <v>6</v>
      </c>
      <c r="M27" s="39" t="s">
        <v>4</v>
      </c>
    </row>
    <row r="28" spans="1:13" ht="19.5" customHeight="1">
      <c r="A28" s="41">
        <v>1</v>
      </c>
      <c r="B28" s="51">
        <v>53</v>
      </c>
      <c r="C28" s="52" t="s">
        <v>47</v>
      </c>
      <c r="D28" s="53" t="s">
        <v>48</v>
      </c>
      <c r="E28" s="53" t="s">
        <v>17</v>
      </c>
      <c r="F28" s="79">
        <f>IF(ISBLANK(M28),"",TRUNC(0.0027549*(M28+2693)^2)-20000)</f>
        <v>983</v>
      </c>
      <c r="G28" s="42" t="s">
        <v>208</v>
      </c>
      <c r="H28" s="42">
        <v>66.85</v>
      </c>
      <c r="I28" s="42">
        <v>63.61</v>
      </c>
      <c r="J28" s="42" t="s">
        <v>208</v>
      </c>
      <c r="K28" s="42">
        <v>61.99</v>
      </c>
      <c r="L28" s="42" t="s">
        <v>208</v>
      </c>
      <c r="M28" s="43">
        <f>MAX(G28:I28,J28:L28)</f>
        <v>66.85</v>
      </c>
    </row>
    <row r="29" spans="1:13" ht="19.5" customHeight="1">
      <c r="A29" s="41">
        <v>2</v>
      </c>
      <c r="B29" s="51" t="s">
        <v>50</v>
      </c>
      <c r="C29" s="52" t="s">
        <v>51</v>
      </c>
      <c r="D29" s="53" t="s">
        <v>52</v>
      </c>
      <c r="E29" s="53" t="s">
        <v>21</v>
      </c>
      <c r="F29" s="79">
        <f>IF(ISBLANK(M29),"",TRUNC(0.0027549*(M29+2693)^2)-20000)</f>
        <v>836</v>
      </c>
      <c r="G29" s="42">
        <v>53.11</v>
      </c>
      <c r="H29" s="42">
        <v>57.16</v>
      </c>
      <c r="I29" s="42">
        <v>55.92</v>
      </c>
      <c r="J29" s="42">
        <v>56.11</v>
      </c>
      <c r="K29" s="42">
        <v>55.72</v>
      </c>
      <c r="L29" s="42" t="s">
        <v>208</v>
      </c>
      <c r="M29" s="43">
        <f>MAX(G29:I29,J29:L29)</f>
        <v>57.16</v>
      </c>
    </row>
    <row r="30" spans="1:13" ht="19.5" customHeight="1">
      <c r="A30" s="41">
        <v>3</v>
      </c>
      <c r="B30" s="51">
        <v>88</v>
      </c>
      <c r="C30" s="52" t="s">
        <v>49</v>
      </c>
      <c r="D30" s="53">
        <v>36269</v>
      </c>
      <c r="E30" s="53" t="s">
        <v>19</v>
      </c>
      <c r="F30" s="79">
        <f>IF(ISBLANK(M30),"",TRUNC(0.0027549*(M30+2693)^2)-20000)</f>
        <v>802</v>
      </c>
      <c r="G30" s="42">
        <v>53.1</v>
      </c>
      <c r="H30" s="42">
        <v>52.92</v>
      </c>
      <c r="I30" s="42">
        <v>53.83</v>
      </c>
      <c r="J30" s="42">
        <v>52.52</v>
      </c>
      <c r="K30" s="42">
        <v>54.94</v>
      </c>
      <c r="L30" s="42" t="s">
        <v>208</v>
      </c>
      <c r="M30" s="43">
        <f>MAX(G30:I30,J30:L30)</f>
        <v>54.94</v>
      </c>
    </row>
    <row r="31" spans="1:13" ht="19.5" customHeight="1">
      <c r="A31" s="41"/>
      <c r="B31" s="51">
        <v>150</v>
      </c>
      <c r="C31" s="52" t="s">
        <v>53</v>
      </c>
      <c r="D31" s="53">
        <v>36541</v>
      </c>
      <c r="E31" s="53" t="s">
        <v>54</v>
      </c>
      <c r="F31" s="61"/>
      <c r="G31" s="42">
        <v>52.74</v>
      </c>
      <c r="H31" s="42">
        <v>55.06</v>
      </c>
      <c r="I31" s="42">
        <v>52.15</v>
      </c>
      <c r="J31" s="42"/>
      <c r="K31" s="42"/>
      <c r="L31" s="42"/>
      <c r="M31" s="43">
        <f>MAX(G31:I31,J31:L31)</f>
        <v>55.06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29"/>
  <sheetViews>
    <sheetView showZeros="0" zoomScalePageLayoutView="0" workbookViewId="0" topLeftCell="A1">
      <selection activeCell="A1" sqref="A1"/>
    </sheetView>
  </sheetViews>
  <sheetFormatPr defaultColWidth="8.00390625" defaultRowHeight="15"/>
  <cols>
    <col min="1" max="1" width="4.421875" style="5" customWidth="1"/>
    <col min="2" max="2" width="4.28125" style="5" customWidth="1"/>
    <col min="3" max="3" width="26.00390625" style="45" customWidth="1"/>
    <col min="4" max="4" width="12.421875" style="5" customWidth="1"/>
    <col min="5" max="5" width="10.57421875" style="5" customWidth="1"/>
    <col min="6" max="6" width="6.28125" style="12" customWidth="1"/>
    <col min="7" max="12" width="6.7109375" style="9" customWidth="1"/>
    <col min="13" max="13" width="6.7109375" style="46" customWidth="1"/>
    <col min="14" max="16384" width="8.00390625" style="27" customWidth="1"/>
  </cols>
  <sheetData>
    <row r="1" spans="1:13" ht="20.25">
      <c r="A1" s="1" t="s">
        <v>0</v>
      </c>
      <c r="B1" s="1"/>
      <c r="C1" s="7"/>
      <c r="D1" s="6"/>
      <c r="E1" s="6"/>
      <c r="F1" s="5"/>
      <c r="G1" s="5"/>
      <c r="I1" s="5"/>
      <c r="J1" s="35" t="s">
        <v>1</v>
      </c>
      <c r="K1" s="5"/>
      <c r="L1" s="5"/>
      <c r="M1" s="9"/>
    </row>
    <row r="2" spans="1:13" ht="18.75">
      <c r="A2" s="2"/>
      <c r="B2" s="2"/>
      <c r="C2" s="7"/>
      <c r="D2" s="6"/>
      <c r="E2" s="6"/>
      <c r="F2" s="5"/>
      <c r="G2" s="5"/>
      <c r="H2" s="5"/>
      <c r="I2" s="5"/>
      <c r="J2" s="5"/>
      <c r="K2" s="5"/>
      <c r="L2" s="5"/>
      <c r="M2" s="9"/>
    </row>
    <row r="3" spans="1:13" ht="16.5" customHeight="1">
      <c r="A3" s="12"/>
      <c r="B3" s="12"/>
      <c r="C3" s="7" t="s">
        <v>220</v>
      </c>
      <c r="D3" s="6"/>
      <c r="E3" s="6"/>
      <c r="F3" s="5"/>
      <c r="G3" s="5"/>
      <c r="H3" s="5"/>
      <c r="I3" s="5"/>
      <c r="J3" s="5"/>
      <c r="K3" s="5"/>
      <c r="L3" s="5"/>
      <c r="M3" s="9"/>
    </row>
    <row r="4" spans="1:17" s="29" customFormat="1" ht="18.75">
      <c r="A4" s="9"/>
      <c r="B4" s="9"/>
      <c r="C4" s="10"/>
      <c r="D4" s="9"/>
      <c r="E4" s="8"/>
      <c r="F4" s="9"/>
      <c r="G4" s="11"/>
      <c r="H4" s="9"/>
      <c r="I4" s="9"/>
      <c r="J4" s="9"/>
      <c r="K4" s="9"/>
      <c r="L4" s="9"/>
      <c r="M4" s="9"/>
      <c r="N4" s="28"/>
      <c r="O4" s="28"/>
      <c r="P4" s="28"/>
      <c r="Q4" s="28"/>
    </row>
    <row r="5" spans="1:13" ht="12.75" customHeight="1">
      <c r="A5" s="38" t="s">
        <v>209</v>
      </c>
      <c r="B5" s="39" t="s">
        <v>6</v>
      </c>
      <c r="C5" s="44" t="s">
        <v>3</v>
      </c>
      <c r="D5" s="40" t="s">
        <v>13</v>
      </c>
      <c r="E5" s="40" t="s">
        <v>7</v>
      </c>
      <c r="F5" s="38" t="s">
        <v>5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9" t="s">
        <v>4</v>
      </c>
    </row>
    <row r="6" spans="1:13" s="30" customFormat="1" ht="19.5" customHeight="1">
      <c r="A6" s="41">
        <v>1</v>
      </c>
      <c r="B6" s="51">
        <v>81</v>
      </c>
      <c r="C6" s="52" t="s">
        <v>178</v>
      </c>
      <c r="D6" s="53">
        <v>35808</v>
      </c>
      <c r="E6" s="53" t="s">
        <v>19</v>
      </c>
      <c r="F6" s="74">
        <f>IF(ISBLANK(M6),"",TRUNC(0.0039252*(M6+2256.2)^2)-20000)</f>
        <v>985</v>
      </c>
      <c r="G6" s="42">
        <v>55.97</v>
      </c>
      <c r="H6" s="42" t="s">
        <v>208</v>
      </c>
      <c r="I6" s="42" t="s">
        <v>208</v>
      </c>
      <c r="J6" s="42">
        <v>56</v>
      </c>
      <c r="K6" s="42" t="s">
        <v>208</v>
      </c>
      <c r="L6" s="42" t="s">
        <v>208</v>
      </c>
      <c r="M6" s="43">
        <f>MAX(G6:I6,J6:L6)</f>
        <v>56</v>
      </c>
    </row>
    <row r="7" spans="1:13" s="30" customFormat="1" ht="19.5" customHeight="1">
      <c r="A7" s="41">
        <v>2</v>
      </c>
      <c r="B7" s="51" t="s">
        <v>179</v>
      </c>
      <c r="C7" s="52" t="s">
        <v>180</v>
      </c>
      <c r="D7" s="53">
        <v>27783</v>
      </c>
      <c r="E7" s="53" t="s">
        <v>21</v>
      </c>
      <c r="F7" s="74">
        <f>IF(ISBLANK(M7),"",TRUNC(0.0039252*(M7+2256.2)^2)-20000)</f>
        <v>915</v>
      </c>
      <c r="G7" s="42" t="s">
        <v>208</v>
      </c>
      <c r="H7" s="42">
        <v>52.15</v>
      </c>
      <c r="I7" s="42" t="s">
        <v>208</v>
      </c>
      <c r="J7" s="42" t="s">
        <v>208</v>
      </c>
      <c r="K7" s="42" t="s">
        <v>208</v>
      </c>
      <c r="L7" s="42" t="s">
        <v>208</v>
      </c>
      <c r="M7" s="43">
        <f>MAX(G7:I7,J7:L7)</f>
        <v>52.15</v>
      </c>
    </row>
    <row r="8" spans="1:13" s="30" customFormat="1" ht="19.5" customHeight="1">
      <c r="A8" s="41">
        <v>3</v>
      </c>
      <c r="B8" s="51">
        <v>58</v>
      </c>
      <c r="C8" s="52" t="s">
        <v>176</v>
      </c>
      <c r="D8" s="53" t="s">
        <v>177</v>
      </c>
      <c r="E8" s="53" t="s">
        <v>17</v>
      </c>
      <c r="F8" s="74">
        <f>IF(ISBLANK(M8),"",TRUNC(0.0039252*(M8+2256.2)^2)-20000)</f>
        <v>856</v>
      </c>
      <c r="G8" s="42">
        <v>47.07</v>
      </c>
      <c r="H8" s="42" t="s">
        <v>208</v>
      </c>
      <c r="I8" s="42">
        <v>45.77</v>
      </c>
      <c r="J8" s="42">
        <v>45.01</v>
      </c>
      <c r="K8" s="42">
        <v>43.13</v>
      </c>
      <c r="L8" s="42">
        <v>48.91</v>
      </c>
      <c r="M8" s="43">
        <f>MAX(G8:I8,J8:L8)</f>
        <v>48.91</v>
      </c>
    </row>
    <row r="9" spans="1:13" s="30" customFormat="1" ht="19.5" customHeight="1">
      <c r="A9" s="5"/>
      <c r="B9" s="5"/>
      <c r="C9" s="45"/>
      <c r="D9" s="5"/>
      <c r="E9" s="5"/>
      <c r="F9" s="12"/>
      <c r="G9" s="9"/>
      <c r="H9" s="9"/>
      <c r="I9" s="9"/>
      <c r="J9" s="9"/>
      <c r="K9" s="9"/>
      <c r="L9" s="9"/>
      <c r="M9" s="46"/>
    </row>
    <row r="10" spans="1:13" s="30" customFormat="1" ht="19.5" customHeight="1">
      <c r="A10" s="12"/>
      <c r="B10" s="12"/>
      <c r="C10" s="7" t="s">
        <v>221</v>
      </c>
      <c r="D10" s="6"/>
      <c r="E10" s="6"/>
      <c r="F10" s="5"/>
      <c r="G10" s="5"/>
      <c r="H10" s="5"/>
      <c r="I10" s="5"/>
      <c r="J10" s="5"/>
      <c r="K10" s="5"/>
      <c r="L10" s="5"/>
      <c r="M10" s="9"/>
    </row>
    <row r="11" spans="1:13" s="30" customFormat="1" ht="19.5" customHeight="1">
      <c r="A11" s="9"/>
      <c r="B11" s="9"/>
      <c r="C11" s="10"/>
      <c r="D11" s="9"/>
      <c r="E11" s="8"/>
      <c r="F11" s="9"/>
      <c r="G11" s="11"/>
      <c r="H11" s="9"/>
      <c r="I11" s="9"/>
      <c r="J11" s="9"/>
      <c r="K11" s="9"/>
      <c r="L11" s="9"/>
      <c r="M11" s="9"/>
    </row>
    <row r="12" spans="1:13" ht="12.75" customHeight="1">
      <c r="A12" s="38" t="s">
        <v>209</v>
      </c>
      <c r="B12" s="39" t="s">
        <v>6</v>
      </c>
      <c r="C12" s="44" t="s">
        <v>3</v>
      </c>
      <c r="D12" s="40" t="s">
        <v>13</v>
      </c>
      <c r="E12" s="40" t="s">
        <v>7</v>
      </c>
      <c r="F12" s="38" t="s">
        <v>5</v>
      </c>
      <c r="G12" s="38">
        <v>1</v>
      </c>
      <c r="H12" s="38">
        <v>2</v>
      </c>
      <c r="I12" s="38">
        <v>3</v>
      </c>
      <c r="J12" s="38">
        <v>4</v>
      </c>
      <c r="K12" s="38">
        <v>5</v>
      </c>
      <c r="L12" s="38">
        <v>6</v>
      </c>
      <c r="M12" s="39" t="s">
        <v>4</v>
      </c>
    </row>
    <row r="13" spans="1:13" s="30" customFormat="1" ht="19.5" customHeight="1">
      <c r="A13" s="41">
        <v>1</v>
      </c>
      <c r="B13" s="51">
        <v>82</v>
      </c>
      <c r="C13" s="52" t="s">
        <v>172</v>
      </c>
      <c r="D13" s="53">
        <v>35963</v>
      </c>
      <c r="E13" s="53" t="s">
        <v>19</v>
      </c>
      <c r="F13" s="74">
        <f>IF(ISBLANK(M13),"",TRUNC(0.0039252*(M13+2256.2)^2)-20000)</f>
        <v>860</v>
      </c>
      <c r="G13" s="42">
        <v>44.84</v>
      </c>
      <c r="H13" s="42">
        <v>46.35</v>
      </c>
      <c r="I13" s="42">
        <v>49.12</v>
      </c>
      <c r="J13" s="42">
        <v>43.43</v>
      </c>
      <c r="K13" s="42">
        <v>44.65</v>
      </c>
      <c r="L13" s="42">
        <v>41.11</v>
      </c>
      <c r="M13" s="43">
        <f>MAX(G13:I13,J13:L13)</f>
        <v>49.12</v>
      </c>
    </row>
    <row r="14" spans="1:13" ht="19.5" customHeight="1">
      <c r="A14" s="41">
        <v>2</v>
      </c>
      <c r="B14" s="51">
        <v>62</v>
      </c>
      <c r="C14" s="52" t="s">
        <v>170</v>
      </c>
      <c r="D14" s="53" t="s">
        <v>171</v>
      </c>
      <c r="E14" s="53" t="s">
        <v>17</v>
      </c>
      <c r="F14" s="74">
        <f>IF(ISBLANK(M14),"",TRUNC(0.0039252*(M14+2256.2)^2)-20000)</f>
        <v>746</v>
      </c>
      <c r="G14" s="42">
        <v>40.93</v>
      </c>
      <c r="H14" s="42">
        <v>40.54</v>
      </c>
      <c r="I14" s="42">
        <v>37.39</v>
      </c>
      <c r="J14" s="42">
        <v>37.12</v>
      </c>
      <c r="K14" s="42">
        <v>38.41</v>
      </c>
      <c r="L14" s="42">
        <v>42.81</v>
      </c>
      <c r="M14" s="43">
        <f>MAX(G14:I14,J14:L14)</f>
        <v>42.81</v>
      </c>
    </row>
    <row r="15" spans="1:13" ht="19.5" customHeight="1">
      <c r="A15" s="41">
        <v>3</v>
      </c>
      <c r="B15" s="51" t="s">
        <v>173</v>
      </c>
      <c r="C15" s="52" t="s">
        <v>174</v>
      </c>
      <c r="D15" s="53" t="s">
        <v>175</v>
      </c>
      <c r="E15" s="53" t="s">
        <v>21</v>
      </c>
      <c r="F15" s="74">
        <f>IF(ISBLANK(M15),"",TRUNC(0.0039252*(M15+2256.2)^2)-20000)</f>
        <v>584</v>
      </c>
      <c r="G15" s="42">
        <v>31.74</v>
      </c>
      <c r="H15" s="42" t="s">
        <v>208</v>
      </c>
      <c r="I15" s="42">
        <v>33.8</v>
      </c>
      <c r="J15" s="42" t="s">
        <v>208</v>
      </c>
      <c r="K15" s="42">
        <v>32.22</v>
      </c>
      <c r="L15" s="42" t="s">
        <v>208</v>
      </c>
      <c r="M15" s="43">
        <f>MAX(G15:I15,J15:L15)</f>
        <v>33.8</v>
      </c>
    </row>
    <row r="17" spans="1:13" ht="18.75">
      <c r="A17" s="12"/>
      <c r="B17" s="12"/>
      <c r="C17" s="7" t="s">
        <v>222</v>
      </c>
      <c r="D17" s="6"/>
      <c r="E17" s="6"/>
      <c r="F17" s="5"/>
      <c r="G17" s="5"/>
      <c r="H17" s="5"/>
      <c r="I17" s="5"/>
      <c r="J17" s="5"/>
      <c r="K17" s="5"/>
      <c r="L17" s="5"/>
      <c r="M17" s="9"/>
    </row>
    <row r="18" spans="1:13" ht="18.75">
      <c r="A18" s="9"/>
      <c r="B18" s="9"/>
      <c r="C18" s="10"/>
      <c r="D18" s="9"/>
      <c r="E18" s="8"/>
      <c r="F18" s="9"/>
      <c r="G18" s="11"/>
      <c r="M18" s="9"/>
    </row>
    <row r="19" spans="1:13" ht="12.75">
      <c r="A19" s="38" t="s">
        <v>209</v>
      </c>
      <c r="B19" s="39" t="s">
        <v>6</v>
      </c>
      <c r="C19" s="44" t="s">
        <v>3</v>
      </c>
      <c r="D19" s="40" t="s">
        <v>13</v>
      </c>
      <c r="E19" s="40" t="s">
        <v>7</v>
      </c>
      <c r="F19" s="38" t="s">
        <v>5</v>
      </c>
      <c r="G19" s="38">
        <v>1</v>
      </c>
      <c r="H19" s="38">
        <v>2</v>
      </c>
      <c r="I19" s="38">
        <v>3</v>
      </c>
      <c r="J19" s="38">
        <v>4</v>
      </c>
      <c r="K19" s="38">
        <v>5</v>
      </c>
      <c r="L19" s="38">
        <v>6</v>
      </c>
      <c r="M19" s="39" t="s">
        <v>4</v>
      </c>
    </row>
    <row r="20" spans="1:13" ht="19.5" customHeight="1">
      <c r="A20" s="41">
        <v>1</v>
      </c>
      <c r="B20" s="51">
        <v>83</v>
      </c>
      <c r="C20" s="52" t="s">
        <v>166</v>
      </c>
      <c r="D20" s="53">
        <v>35433</v>
      </c>
      <c r="E20" s="53" t="s">
        <v>19</v>
      </c>
      <c r="F20" s="74">
        <f>IF(ISBLANK(M20),"",TRUNC(0.0039252*(M20+2256.2)^2)-20000)</f>
        <v>924</v>
      </c>
      <c r="G20" s="42">
        <v>49.39</v>
      </c>
      <c r="H20" s="42">
        <v>45.79</v>
      </c>
      <c r="I20" s="42" t="s">
        <v>208</v>
      </c>
      <c r="J20" s="42" t="s">
        <v>208</v>
      </c>
      <c r="K20" s="42" t="s">
        <v>208</v>
      </c>
      <c r="L20" s="42">
        <v>52.68</v>
      </c>
      <c r="M20" s="43">
        <f>MAX(G20:I20,J20:L20)</f>
        <v>52.68</v>
      </c>
    </row>
    <row r="21" spans="1:13" ht="19.5" customHeight="1">
      <c r="A21" s="41">
        <v>2</v>
      </c>
      <c r="B21" s="51">
        <v>65</v>
      </c>
      <c r="C21" s="52" t="s">
        <v>164</v>
      </c>
      <c r="D21" s="53" t="s">
        <v>165</v>
      </c>
      <c r="E21" s="53" t="s">
        <v>17</v>
      </c>
      <c r="F21" s="74">
        <f>IF(ISBLANK(M21),"",TRUNC(0.0039252*(M21+2256.2)^2)-20000)</f>
        <v>859</v>
      </c>
      <c r="G21" s="42">
        <v>46.87</v>
      </c>
      <c r="H21" s="42">
        <v>45.46</v>
      </c>
      <c r="I21" s="42">
        <v>45.26</v>
      </c>
      <c r="J21" s="42">
        <v>49.06</v>
      </c>
      <c r="K21" s="42">
        <v>35.26</v>
      </c>
      <c r="L21" s="42" t="s">
        <v>208</v>
      </c>
      <c r="M21" s="43">
        <f>MAX(G21:I21,J21:L21)</f>
        <v>49.06</v>
      </c>
    </row>
    <row r="22" spans="1:13" ht="19.5" customHeight="1">
      <c r="A22" s="41">
        <v>3</v>
      </c>
      <c r="B22" s="51" t="s">
        <v>167</v>
      </c>
      <c r="C22" s="52" t="s">
        <v>168</v>
      </c>
      <c r="D22" s="53" t="s">
        <v>169</v>
      </c>
      <c r="E22" s="53" t="s">
        <v>21</v>
      </c>
      <c r="F22" s="74">
        <f>IF(ISBLANK(M22),"",TRUNC(0.0039252*(M22+2256.2)^2)-20000)</f>
        <v>850</v>
      </c>
      <c r="G22" s="42">
        <v>48.58</v>
      </c>
      <c r="H22" s="42" t="s">
        <v>208</v>
      </c>
      <c r="I22" s="42">
        <v>43.84</v>
      </c>
      <c r="J22" s="42">
        <v>47.18</v>
      </c>
      <c r="K22" s="42">
        <v>46.11</v>
      </c>
      <c r="L22" s="42" t="s">
        <v>208</v>
      </c>
      <c r="M22" s="43">
        <f>MAX(G22:I22,J22:L22)</f>
        <v>48.58</v>
      </c>
    </row>
    <row r="24" spans="1:13" ht="18.75">
      <c r="A24" s="12"/>
      <c r="B24" s="12"/>
      <c r="C24" s="7" t="s">
        <v>223</v>
      </c>
      <c r="D24" s="6"/>
      <c r="E24" s="6"/>
      <c r="F24" s="5"/>
      <c r="G24" s="5"/>
      <c r="H24" s="5"/>
      <c r="I24" s="5"/>
      <c r="J24" s="5"/>
      <c r="K24" s="5"/>
      <c r="L24" s="5"/>
      <c r="M24" s="9"/>
    </row>
    <row r="25" spans="1:13" ht="18.75">
      <c r="A25" s="9"/>
      <c r="B25" s="9"/>
      <c r="C25" s="10"/>
      <c r="D25" s="9"/>
      <c r="E25" s="8"/>
      <c r="F25" s="9"/>
      <c r="G25" s="11"/>
      <c r="M25" s="9"/>
    </row>
    <row r="26" spans="1:13" ht="12.75">
      <c r="A26" s="38" t="s">
        <v>209</v>
      </c>
      <c r="B26" s="39" t="s">
        <v>6</v>
      </c>
      <c r="C26" s="44" t="s">
        <v>3</v>
      </c>
      <c r="D26" s="40" t="s">
        <v>13</v>
      </c>
      <c r="E26" s="40" t="s">
        <v>7</v>
      </c>
      <c r="F26" s="38" t="s">
        <v>5</v>
      </c>
      <c r="G26" s="38">
        <v>1</v>
      </c>
      <c r="H26" s="38">
        <v>2</v>
      </c>
      <c r="I26" s="38">
        <v>3</v>
      </c>
      <c r="J26" s="38">
        <v>4</v>
      </c>
      <c r="K26" s="38">
        <v>5</v>
      </c>
      <c r="L26" s="38">
        <v>6</v>
      </c>
      <c r="M26" s="39" t="s">
        <v>4</v>
      </c>
    </row>
    <row r="27" spans="1:13" ht="19.5" customHeight="1">
      <c r="A27" s="41">
        <v>1</v>
      </c>
      <c r="B27" s="51">
        <v>84</v>
      </c>
      <c r="C27" s="52" t="s">
        <v>160</v>
      </c>
      <c r="D27" s="53">
        <v>36660</v>
      </c>
      <c r="E27" s="53" t="s">
        <v>19</v>
      </c>
      <c r="F27" s="74">
        <f>IF(ISBLANK(M27),"",TRUNC(0.0039252*(M27+2256.2)^2)-20000)</f>
        <v>800</v>
      </c>
      <c r="G27" s="42">
        <v>43.93</v>
      </c>
      <c r="H27" s="42" t="s">
        <v>208</v>
      </c>
      <c r="I27" s="42">
        <v>40.27</v>
      </c>
      <c r="J27" s="42">
        <v>40.18</v>
      </c>
      <c r="K27" s="42">
        <v>42.2</v>
      </c>
      <c r="L27" s="42">
        <v>45.79</v>
      </c>
      <c r="M27" s="43">
        <f>MAX(G27:I27,J27:L27)</f>
        <v>45.79</v>
      </c>
    </row>
    <row r="28" spans="1:13" ht="19.5" customHeight="1">
      <c r="A28" s="41">
        <v>2</v>
      </c>
      <c r="B28" s="51">
        <v>68</v>
      </c>
      <c r="C28" s="52" t="s">
        <v>158</v>
      </c>
      <c r="D28" s="53" t="s">
        <v>159</v>
      </c>
      <c r="E28" s="53" t="s">
        <v>17</v>
      </c>
      <c r="F28" s="74">
        <f>IF(ISBLANK(M28),"",TRUNC(0.0039252*(M28+2256.2)^2)-20000)</f>
        <v>712</v>
      </c>
      <c r="G28" s="42">
        <v>35.18</v>
      </c>
      <c r="H28" s="42">
        <v>37.89</v>
      </c>
      <c r="I28" s="42">
        <v>40.91</v>
      </c>
      <c r="J28" s="42">
        <v>37.57</v>
      </c>
      <c r="K28" s="42">
        <v>37.33</v>
      </c>
      <c r="L28" s="42">
        <v>39.86</v>
      </c>
      <c r="M28" s="43">
        <f>MAX(G28:I28,J28:L28)</f>
        <v>40.91</v>
      </c>
    </row>
    <row r="29" spans="1:13" ht="19.5" customHeight="1">
      <c r="A29" s="41">
        <v>3</v>
      </c>
      <c r="B29" s="51" t="s">
        <v>161</v>
      </c>
      <c r="C29" s="52" t="s">
        <v>162</v>
      </c>
      <c r="D29" s="53" t="s">
        <v>163</v>
      </c>
      <c r="E29" s="53" t="s">
        <v>21</v>
      </c>
      <c r="F29" s="74">
        <f>IF(ISBLANK(M29),"",TRUNC(0.0039252*(M29+2256.2)^2)-20000)</f>
        <v>678</v>
      </c>
      <c r="G29" s="42">
        <v>35.39</v>
      </c>
      <c r="H29" s="42">
        <v>38.67</v>
      </c>
      <c r="I29" s="42" t="s">
        <v>208</v>
      </c>
      <c r="J29" s="42">
        <v>39.04</v>
      </c>
      <c r="K29" s="42">
        <v>37.85</v>
      </c>
      <c r="L29" s="42" t="s">
        <v>208</v>
      </c>
      <c r="M29" s="43">
        <f>MAX(G29:I29,J29:L29)</f>
        <v>39.04</v>
      </c>
    </row>
  </sheetData>
  <sheetProtection/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R29"/>
  <sheetViews>
    <sheetView showZeros="0" zoomScalePageLayoutView="0" workbookViewId="0" topLeftCell="A1">
      <selection activeCell="C25" sqref="C25"/>
    </sheetView>
  </sheetViews>
  <sheetFormatPr defaultColWidth="8.00390625" defaultRowHeight="15"/>
  <cols>
    <col min="1" max="1" width="4.421875" style="5" customWidth="1"/>
    <col min="2" max="2" width="4.28125" style="5" customWidth="1"/>
    <col min="3" max="3" width="26.00390625" style="45" customWidth="1"/>
    <col min="4" max="4" width="12.140625" style="5" customWidth="1"/>
    <col min="5" max="5" width="10.57421875" style="5" customWidth="1"/>
    <col min="6" max="6" width="6.28125" style="12" customWidth="1"/>
    <col min="7" max="12" width="6.7109375" style="9" customWidth="1"/>
    <col min="13" max="13" width="6.7109375" style="46" customWidth="1"/>
    <col min="14" max="16384" width="8.00390625" style="23" customWidth="1"/>
  </cols>
  <sheetData>
    <row r="1" spans="1:13" ht="20.25">
      <c r="A1" s="1" t="s">
        <v>0</v>
      </c>
      <c r="B1" s="1"/>
      <c r="C1" s="7"/>
      <c r="D1" s="6"/>
      <c r="E1" s="6"/>
      <c r="F1" s="5"/>
      <c r="G1" s="5"/>
      <c r="I1" s="5"/>
      <c r="J1" s="35" t="s">
        <v>1</v>
      </c>
      <c r="K1" s="5"/>
      <c r="L1" s="5"/>
      <c r="M1" s="9"/>
    </row>
    <row r="2" spans="1:13" ht="18.75">
      <c r="A2" s="2"/>
      <c r="B2" s="2"/>
      <c r="C2" s="7"/>
      <c r="D2" s="6"/>
      <c r="E2" s="6"/>
      <c r="F2" s="5"/>
      <c r="G2" s="5"/>
      <c r="H2" s="5"/>
      <c r="I2" s="5"/>
      <c r="J2" s="5"/>
      <c r="K2" s="5"/>
      <c r="L2" s="5"/>
      <c r="M2" s="9"/>
    </row>
    <row r="3" spans="1:13" ht="16.5" customHeight="1">
      <c r="A3" s="12"/>
      <c r="B3" s="12"/>
      <c r="C3" s="7" t="s">
        <v>224</v>
      </c>
      <c r="D3" s="6"/>
      <c r="E3" s="6"/>
      <c r="F3" s="5"/>
      <c r="G3" s="5"/>
      <c r="H3" s="5"/>
      <c r="I3" s="5"/>
      <c r="J3" s="5"/>
      <c r="K3" s="5"/>
      <c r="L3" s="5"/>
      <c r="M3" s="9"/>
    </row>
    <row r="4" spans="1:18" s="25" customFormat="1" ht="10.5" customHeight="1">
      <c r="A4" s="9"/>
      <c r="B4" s="9"/>
      <c r="C4" s="10"/>
      <c r="D4" s="9"/>
      <c r="E4" s="8"/>
      <c r="F4" s="9"/>
      <c r="G4" s="11"/>
      <c r="H4" s="9"/>
      <c r="I4" s="9"/>
      <c r="J4" s="9"/>
      <c r="K4" s="9"/>
      <c r="L4" s="9"/>
      <c r="M4" s="9"/>
      <c r="N4" s="24"/>
      <c r="O4" s="24"/>
      <c r="P4" s="24"/>
      <c r="Q4" s="24"/>
      <c r="R4" s="24"/>
    </row>
    <row r="5" spans="1:13" s="27" customFormat="1" ht="12.75" customHeight="1">
      <c r="A5" s="38" t="s">
        <v>209</v>
      </c>
      <c r="B5" s="39" t="s">
        <v>6</v>
      </c>
      <c r="C5" s="44" t="s">
        <v>3</v>
      </c>
      <c r="D5" s="40" t="s">
        <v>13</v>
      </c>
      <c r="E5" s="40" t="s">
        <v>7</v>
      </c>
      <c r="F5" s="38" t="s">
        <v>5</v>
      </c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9" t="s">
        <v>4</v>
      </c>
    </row>
    <row r="6" spans="1:13" s="26" customFormat="1" ht="19.5" customHeight="1">
      <c r="A6" s="41">
        <v>1</v>
      </c>
      <c r="B6" s="51">
        <v>78</v>
      </c>
      <c r="C6" s="52" t="s">
        <v>95</v>
      </c>
      <c r="D6" s="53">
        <v>33634</v>
      </c>
      <c r="E6" s="53" t="s">
        <v>19</v>
      </c>
      <c r="F6" s="77">
        <f>IF(ISBLANK(M6),"",TRUNC(0.0023321*(M6+2927)^2)-20000)</f>
        <v>935</v>
      </c>
      <c r="G6" s="49">
        <v>69.15</v>
      </c>
      <c r="H6" s="49">
        <v>60.61</v>
      </c>
      <c r="I6" s="49">
        <v>61.92</v>
      </c>
      <c r="J6" s="49" t="s">
        <v>208</v>
      </c>
      <c r="K6" s="49" t="s">
        <v>210</v>
      </c>
      <c r="L6" s="49" t="s">
        <v>210</v>
      </c>
      <c r="M6" s="50">
        <f>MAX(G6:I6,J6:L6)</f>
        <v>69.15</v>
      </c>
    </row>
    <row r="7" spans="1:13" s="26" customFormat="1" ht="19.5" customHeight="1">
      <c r="A7" s="41">
        <v>2</v>
      </c>
      <c r="B7" s="51">
        <v>43</v>
      </c>
      <c r="C7" s="52" t="s">
        <v>93</v>
      </c>
      <c r="D7" s="53" t="s">
        <v>94</v>
      </c>
      <c r="E7" s="53" t="s">
        <v>17</v>
      </c>
      <c r="F7" s="77">
        <f>IF(ISBLANK(M7),"",TRUNC(0.0023321*(M7+2927)^2)-20000)</f>
        <v>903</v>
      </c>
      <c r="G7" s="42" t="s">
        <v>208</v>
      </c>
      <c r="H7" s="42">
        <v>64</v>
      </c>
      <c r="I7" s="42">
        <v>64.82</v>
      </c>
      <c r="J7" s="42">
        <v>62.21</v>
      </c>
      <c r="K7" s="42" t="s">
        <v>208</v>
      </c>
      <c r="L7" s="42">
        <v>66.91</v>
      </c>
      <c r="M7" s="43">
        <f>MAX(G7:I7,J7:L7)</f>
        <v>66.91</v>
      </c>
    </row>
    <row r="8" spans="1:13" s="26" customFormat="1" ht="19.5" customHeight="1">
      <c r="A8" s="41">
        <v>3</v>
      </c>
      <c r="B8" s="51" t="s">
        <v>96</v>
      </c>
      <c r="C8" s="52" t="s">
        <v>97</v>
      </c>
      <c r="D8" s="53" t="s">
        <v>98</v>
      </c>
      <c r="E8" s="53" t="s">
        <v>21</v>
      </c>
      <c r="F8" s="77">
        <f>IF(ISBLANK(M8),"",TRUNC(0.0023321*(M8+2927)^2)-20000)</f>
        <v>697</v>
      </c>
      <c r="G8" s="42" t="s">
        <v>208</v>
      </c>
      <c r="H8" s="42">
        <v>52.08</v>
      </c>
      <c r="I8" s="42" t="s">
        <v>208</v>
      </c>
      <c r="J8" s="42" t="s">
        <v>208</v>
      </c>
      <c r="K8" s="42">
        <v>48.79</v>
      </c>
      <c r="L8" s="42">
        <v>51.24</v>
      </c>
      <c r="M8" s="43">
        <f>MAX(G8:I8,J8:L8)</f>
        <v>52.08</v>
      </c>
    </row>
    <row r="9" spans="1:13" s="26" customFormat="1" ht="19.5" customHeight="1">
      <c r="A9" s="5"/>
      <c r="B9" s="5"/>
      <c r="C9" s="45"/>
      <c r="D9" s="5"/>
      <c r="E9" s="5"/>
      <c r="F9" s="12"/>
      <c r="G9" s="9"/>
      <c r="H9" s="9"/>
      <c r="I9" s="9"/>
      <c r="J9" s="9"/>
      <c r="K9" s="9"/>
      <c r="L9" s="9"/>
      <c r="M9" s="46"/>
    </row>
    <row r="10" spans="1:13" s="26" customFormat="1" ht="19.5" customHeight="1">
      <c r="A10" s="12"/>
      <c r="B10" s="12"/>
      <c r="C10" s="7" t="s">
        <v>225</v>
      </c>
      <c r="D10" s="6"/>
      <c r="E10" s="6"/>
      <c r="F10" s="5"/>
      <c r="G10" s="5"/>
      <c r="H10" s="5"/>
      <c r="I10" s="5"/>
      <c r="J10" s="5"/>
      <c r="K10" s="5"/>
      <c r="L10" s="5"/>
      <c r="M10" s="9"/>
    </row>
    <row r="11" spans="1:13" s="26" customFormat="1" ht="12" customHeight="1">
      <c r="A11" s="9"/>
      <c r="B11" s="9"/>
      <c r="C11" s="10"/>
      <c r="D11" s="9"/>
      <c r="E11" s="8"/>
      <c r="F11" s="9"/>
      <c r="G11" s="11"/>
      <c r="H11" s="9"/>
      <c r="I11" s="9"/>
      <c r="J11" s="9"/>
      <c r="K11" s="9"/>
      <c r="L11" s="9"/>
      <c r="M11" s="9"/>
    </row>
    <row r="12" spans="1:13" s="27" customFormat="1" ht="12.75" customHeight="1">
      <c r="A12" s="38" t="s">
        <v>209</v>
      </c>
      <c r="B12" s="39" t="s">
        <v>6</v>
      </c>
      <c r="C12" s="44" t="s">
        <v>3</v>
      </c>
      <c r="D12" s="40" t="s">
        <v>13</v>
      </c>
      <c r="E12" s="40" t="s">
        <v>7</v>
      </c>
      <c r="F12" s="38" t="s">
        <v>5</v>
      </c>
      <c r="G12" s="38">
        <v>1</v>
      </c>
      <c r="H12" s="38">
        <v>2</v>
      </c>
      <c r="I12" s="38">
        <v>3</v>
      </c>
      <c r="J12" s="38">
        <v>4</v>
      </c>
      <c r="K12" s="38">
        <v>5</v>
      </c>
      <c r="L12" s="38">
        <v>6</v>
      </c>
      <c r="M12" s="39" t="s">
        <v>4</v>
      </c>
    </row>
    <row r="13" spans="1:13" ht="19.5" customHeight="1">
      <c r="A13" s="41">
        <v>1</v>
      </c>
      <c r="B13" s="51">
        <v>47</v>
      </c>
      <c r="C13" s="52" t="s">
        <v>87</v>
      </c>
      <c r="D13" s="53" t="s">
        <v>88</v>
      </c>
      <c r="E13" s="53" t="s">
        <v>17</v>
      </c>
      <c r="F13" s="77">
        <f>IF(ISBLANK(M13),"",TRUNC(0.0023321*(M13+2927)^2)-20000)</f>
        <v>821</v>
      </c>
      <c r="G13" s="42">
        <v>61.01</v>
      </c>
      <c r="H13" s="42">
        <v>58.69</v>
      </c>
      <c r="I13" s="42" t="s">
        <v>208</v>
      </c>
      <c r="J13" s="42" t="s">
        <v>208</v>
      </c>
      <c r="K13" s="42">
        <v>59.46</v>
      </c>
      <c r="L13" s="42">
        <v>57.98</v>
      </c>
      <c r="M13" s="43">
        <f>MAX(G13:I13,J13:L13)</f>
        <v>61.01</v>
      </c>
    </row>
    <row r="14" spans="1:13" ht="19.5" customHeight="1">
      <c r="A14" s="41">
        <v>2</v>
      </c>
      <c r="B14" s="51">
        <v>79</v>
      </c>
      <c r="C14" s="52" t="s">
        <v>89</v>
      </c>
      <c r="D14" s="53">
        <v>35151</v>
      </c>
      <c r="E14" s="53" t="s">
        <v>19</v>
      </c>
      <c r="F14" s="77">
        <f>IF(ISBLANK(M14),"",TRUNC(0.0023321*(M14+2927)^2)-20000)</f>
        <v>769</v>
      </c>
      <c r="G14" s="42">
        <v>54.65</v>
      </c>
      <c r="H14" s="42" t="s">
        <v>208</v>
      </c>
      <c r="I14" s="42">
        <v>55.4</v>
      </c>
      <c r="J14" s="42" t="s">
        <v>208</v>
      </c>
      <c r="K14" s="42">
        <v>55.77</v>
      </c>
      <c r="L14" s="42">
        <v>57.3</v>
      </c>
      <c r="M14" s="43">
        <f>MAX(G14:I14,J14:L14)</f>
        <v>57.3</v>
      </c>
    </row>
    <row r="15" spans="1:13" ht="19.5" customHeight="1">
      <c r="A15" s="41">
        <v>3</v>
      </c>
      <c r="B15" s="51" t="s">
        <v>90</v>
      </c>
      <c r="C15" s="52" t="s">
        <v>91</v>
      </c>
      <c r="D15" s="53" t="s">
        <v>92</v>
      </c>
      <c r="E15" s="53" t="s">
        <v>21</v>
      </c>
      <c r="F15" s="77">
        <f>IF(ISBLANK(M15),"",TRUNC(0.0023321*(M15+2927)^2)-20000)</f>
        <v>575</v>
      </c>
      <c r="G15" s="42" t="s">
        <v>208</v>
      </c>
      <c r="H15" s="42" t="s">
        <v>208</v>
      </c>
      <c r="I15" s="42">
        <v>43.34</v>
      </c>
      <c r="J15" s="42">
        <v>39.67</v>
      </c>
      <c r="K15" s="42">
        <v>39.57</v>
      </c>
      <c r="L15" s="42" t="s">
        <v>208</v>
      </c>
      <c r="M15" s="43">
        <f>MAX(G15:I15,J15:L15)</f>
        <v>43.34</v>
      </c>
    </row>
    <row r="17" spans="1:13" ht="18.75">
      <c r="A17" s="12"/>
      <c r="B17" s="12"/>
      <c r="C17" s="7" t="s">
        <v>226</v>
      </c>
      <c r="D17" s="6"/>
      <c r="E17" s="6"/>
      <c r="F17" s="5"/>
      <c r="G17" s="5"/>
      <c r="H17" s="5"/>
      <c r="I17" s="5"/>
      <c r="J17" s="5"/>
      <c r="K17" s="5"/>
      <c r="L17" s="5"/>
      <c r="M17" s="9"/>
    </row>
    <row r="18" spans="1:13" ht="12" customHeight="1">
      <c r="A18" s="9"/>
      <c r="B18" s="9"/>
      <c r="C18" s="10"/>
      <c r="D18" s="9"/>
      <c r="E18" s="8"/>
      <c r="F18" s="9"/>
      <c r="G18" s="11"/>
      <c r="M18" s="9"/>
    </row>
    <row r="19" spans="1:13" ht="12.75">
      <c r="A19" s="38" t="s">
        <v>209</v>
      </c>
      <c r="B19" s="39" t="s">
        <v>6</v>
      </c>
      <c r="C19" s="44" t="s">
        <v>3</v>
      </c>
      <c r="D19" s="40" t="s">
        <v>13</v>
      </c>
      <c r="E19" s="40" t="s">
        <v>7</v>
      </c>
      <c r="F19" s="38" t="s">
        <v>5</v>
      </c>
      <c r="G19" s="38">
        <v>1</v>
      </c>
      <c r="H19" s="38">
        <v>2</v>
      </c>
      <c r="I19" s="38">
        <v>3</v>
      </c>
      <c r="J19" s="38">
        <v>4</v>
      </c>
      <c r="K19" s="38">
        <v>5</v>
      </c>
      <c r="L19" s="38">
        <v>6</v>
      </c>
      <c r="M19" s="39" t="s">
        <v>4</v>
      </c>
    </row>
    <row r="20" spans="1:13" ht="19.5" customHeight="1">
      <c r="A20" s="41">
        <v>1</v>
      </c>
      <c r="B20" s="51">
        <v>51</v>
      </c>
      <c r="C20" s="52" t="s">
        <v>81</v>
      </c>
      <c r="D20" s="53" t="s">
        <v>82</v>
      </c>
      <c r="E20" s="53" t="s">
        <v>17</v>
      </c>
      <c r="F20" s="77">
        <f>IF(ISBLANK(M20),"",TRUNC(0.0023321*(M20+2927)^2)-20000)</f>
        <v>899</v>
      </c>
      <c r="G20" s="42">
        <v>63.21</v>
      </c>
      <c r="H20" s="42" t="s">
        <v>208</v>
      </c>
      <c r="I20" s="42">
        <v>62.22</v>
      </c>
      <c r="J20" s="42">
        <v>66.63</v>
      </c>
      <c r="K20" s="42">
        <v>62.21</v>
      </c>
      <c r="L20" s="42">
        <v>66.27</v>
      </c>
      <c r="M20" s="43">
        <f>MAX(G20:I20,J20:L20)</f>
        <v>66.63</v>
      </c>
    </row>
    <row r="21" spans="1:13" ht="19.5" customHeight="1">
      <c r="A21" s="41">
        <v>2</v>
      </c>
      <c r="B21" s="51" t="s">
        <v>84</v>
      </c>
      <c r="C21" s="52" t="s">
        <v>85</v>
      </c>
      <c r="D21" s="53" t="s">
        <v>86</v>
      </c>
      <c r="E21" s="53" t="s">
        <v>21</v>
      </c>
      <c r="F21" s="77">
        <f>IF(ISBLANK(M21),"",TRUNC(0.0023321*(M21+2927)^2)-20000)</f>
        <v>798</v>
      </c>
      <c r="G21" s="42" t="s">
        <v>208</v>
      </c>
      <c r="H21" s="42">
        <v>50.27</v>
      </c>
      <c r="I21" s="42" t="s">
        <v>208</v>
      </c>
      <c r="J21" s="42" t="s">
        <v>208</v>
      </c>
      <c r="K21" s="42">
        <v>56.79</v>
      </c>
      <c r="L21" s="42">
        <v>59.34</v>
      </c>
      <c r="M21" s="43">
        <f>MAX(G21:I21,J21:L21)</f>
        <v>59.34</v>
      </c>
    </row>
    <row r="22" spans="1:13" ht="19.5" customHeight="1">
      <c r="A22" s="41">
        <v>3</v>
      </c>
      <c r="B22" s="51">
        <v>80</v>
      </c>
      <c r="C22" s="52" t="s">
        <v>83</v>
      </c>
      <c r="D22" s="53">
        <v>35804</v>
      </c>
      <c r="E22" s="53" t="s">
        <v>19</v>
      </c>
      <c r="F22" s="77">
        <f>IF(ISBLANK(M22),"",TRUNC(0.0023321*(M22+2927)^2)-20000)</f>
        <v>697</v>
      </c>
      <c r="G22" s="42">
        <v>52.08</v>
      </c>
      <c r="H22" s="42">
        <v>51.38</v>
      </c>
      <c r="I22" s="42">
        <v>50.03</v>
      </c>
      <c r="J22" s="42" t="s">
        <v>208</v>
      </c>
      <c r="K22" s="42" t="s">
        <v>208</v>
      </c>
      <c r="L22" s="42" t="s">
        <v>210</v>
      </c>
      <c r="M22" s="43">
        <f>MAX(G22:I22,J22:L22)</f>
        <v>52.08</v>
      </c>
    </row>
    <row r="24" spans="1:13" ht="18.75">
      <c r="A24" s="12"/>
      <c r="B24" s="12"/>
      <c r="C24" s="7" t="s">
        <v>227</v>
      </c>
      <c r="D24" s="6"/>
      <c r="E24" s="6"/>
      <c r="F24" s="5"/>
      <c r="G24" s="5"/>
      <c r="H24" s="5"/>
      <c r="I24" s="5"/>
      <c r="J24" s="5"/>
      <c r="K24" s="5"/>
      <c r="L24" s="5"/>
      <c r="M24" s="9"/>
    </row>
    <row r="25" spans="1:13" ht="11.25" customHeight="1">
      <c r="A25" s="9"/>
      <c r="B25" s="9"/>
      <c r="C25" s="10"/>
      <c r="D25" s="9"/>
      <c r="E25" s="8"/>
      <c r="F25" s="9"/>
      <c r="G25" s="11"/>
      <c r="M25" s="9"/>
    </row>
    <row r="26" spans="1:13" ht="12.75">
      <c r="A26" s="38" t="s">
        <v>209</v>
      </c>
      <c r="B26" s="39" t="s">
        <v>6</v>
      </c>
      <c r="C26" s="44" t="s">
        <v>3</v>
      </c>
      <c r="D26" s="40" t="s">
        <v>13</v>
      </c>
      <c r="E26" s="40" t="s">
        <v>7</v>
      </c>
      <c r="F26" s="38" t="s">
        <v>5</v>
      </c>
      <c r="G26" s="38">
        <v>1</v>
      </c>
      <c r="H26" s="38">
        <v>2</v>
      </c>
      <c r="I26" s="38">
        <v>3</v>
      </c>
      <c r="J26" s="38">
        <v>4</v>
      </c>
      <c r="K26" s="38">
        <v>5</v>
      </c>
      <c r="L26" s="38">
        <v>6</v>
      </c>
      <c r="M26" s="39" t="s">
        <v>4</v>
      </c>
    </row>
    <row r="27" spans="1:13" ht="19.5" customHeight="1">
      <c r="A27" s="41">
        <v>1</v>
      </c>
      <c r="B27" s="51">
        <v>54</v>
      </c>
      <c r="C27" s="52" t="s">
        <v>76</v>
      </c>
      <c r="D27" s="53" t="s">
        <v>77</v>
      </c>
      <c r="E27" s="53" t="s">
        <v>17</v>
      </c>
      <c r="F27" s="77">
        <f>IF(ISBLANK(M27),"",TRUNC(0.0023321*(M27+2927)^2)-20000)</f>
        <v>1040</v>
      </c>
      <c r="G27" s="42">
        <v>63.38</v>
      </c>
      <c r="H27" s="42" t="s">
        <v>208</v>
      </c>
      <c r="I27" s="42" t="s">
        <v>208</v>
      </c>
      <c r="J27" s="42">
        <v>67.44</v>
      </c>
      <c r="K27" s="42" t="s">
        <v>208</v>
      </c>
      <c r="L27" s="42">
        <v>76.7</v>
      </c>
      <c r="M27" s="43">
        <f>MAX(G27:I27,J27:L27)</f>
        <v>76.7</v>
      </c>
    </row>
    <row r="28" spans="1:13" ht="19.5" customHeight="1">
      <c r="A28" s="41">
        <v>2</v>
      </c>
      <c r="B28" s="51">
        <v>73</v>
      </c>
      <c r="C28" s="52" t="s">
        <v>26</v>
      </c>
      <c r="D28" s="53">
        <v>36326</v>
      </c>
      <c r="E28" s="53" t="s">
        <v>19</v>
      </c>
      <c r="F28" s="77">
        <f>IF(ISBLANK(M28),"",TRUNC(0.0023321*(M28+2927)^2)-20000)</f>
        <v>884</v>
      </c>
      <c r="G28" s="42">
        <v>59.31</v>
      </c>
      <c r="H28" s="42">
        <v>59.31</v>
      </c>
      <c r="I28" s="42">
        <v>59.6</v>
      </c>
      <c r="J28" s="42" t="s">
        <v>208</v>
      </c>
      <c r="K28" s="42" t="s">
        <v>208</v>
      </c>
      <c r="L28" s="42">
        <v>65.54</v>
      </c>
      <c r="M28" s="43">
        <f>MAX(G28:I28,J28:L28)</f>
        <v>65.54</v>
      </c>
    </row>
    <row r="29" spans="1:13" ht="19.5" customHeight="1">
      <c r="A29" s="41">
        <v>3</v>
      </c>
      <c r="B29" s="51" t="s">
        <v>78</v>
      </c>
      <c r="C29" s="52" t="s">
        <v>79</v>
      </c>
      <c r="D29" s="53" t="s">
        <v>80</v>
      </c>
      <c r="E29" s="53" t="s">
        <v>21</v>
      </c>
      <c r="F29" s="77">
        <f>IF(ISBLANK(M29),"",TRUNC(0.0023321*(M29+2927)^2)-20000)</f>
        <v>703</v>
      </c>
      <c r="G29" s="42">
        <v>52.54</v>
      </c>
      <c r="H29" s="42" t="s">
        <v>208</v>
      </c>
      <c r="I29" s="42">
        <v>44.8</v>
      </c>
      <c r="J29" s="42" t="s">
        <v>210</v>
      </c>
      <c r="K29" s="42" t="s">
        <v>210</v>
      </c>
      <c r="L29" s="42" t="s">
        <v>210</v>
      </c>
      <c r="M29" s="43">
        <f>MAX(G29:I29,J29:L29)</f>
        <v>52.54</v>
      </c>
    </row>
  </sheetData>
  <sheetProtection/>
  <printOptions horizontalCentered="1"/>
  <pageMargins left="0.143700787" right="0.143700787" top="0.54" bottom="0.45" header="0.23" footer="0.3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tabSelected="1" zoomScalePageLayoutView="0" workbookViewId="0" topLeftCell="A4">
      <selection activeCell="O19" sqref="O19"/>
    </sheetView>
  </sheetViews>
  <sheetFormatPr defaultColWidth="9.140625" defaultRowHeight="15"/>
  <cols>
    <col min="12" max="13" width="9.140625" style="71" customWidth="1"/>
  </cols>
  <sheetData>
    <row r="1" spans="1:13" s="23" customFormat="1" ht="20.25">
      <c r="A1" s="1" t="s">
        <v>0</v>
      </c>
      <c r="B1" s="1"/>
      <c r="C1" s="7"/>
      <c r="D1" s="6"/>
      <c r="E1" s="6"/>
      <c r="F1" s="5"/>
      <c r="G1" s="5"/>
      <c r="H1" s="9"/>
      <c r="I1" s="5"/>
      <c r="J1" s="35" t="s">
        <v>1</v>
      </c>
      <c r="K1" s="5"/>
      <c r="L1" s="9"/>
      <c r="M1" s="9"/>
    </row>
    <row r="3" ht="27">
      <c r="C3" s="72" t="s">
        <v>206</v>
      </c>
    </row>
    <row r="7" spans="1:13" ht="15">
      <c r="A7" s="69" t="s">
        <v>196</v>
      </c>
      <c r="B7" s="64" t="s">
        <v>197</v>
      </c>
      <c r="C7" s="64" t="s">
        <v>199</v>
      </c>
      <c r="D7" s="64" t="s">
        <v>199</v>
      </c>
      <c r="E7" s="64" t="s">
        <v>202</v>
      </c>
      <c r="F7" s="64" t="s">
        <v>202</v>
      </c>
      <c r="G7" s="64" t="s">
        <v>219</v>
      </c>
      <c r="H7" s="64" t="s">
        <v>219</v>
      </c>
      <c r="I7" s="64" t="s">
        <v>205</v>
      </c>
      <c r="J7" s="64" t="s">
        <v>205</v>
      </c>
      <c r="K7" s="64" t="s">
        <v>5</v>
      </c>
      <c r="L7" s="69" t="s">
        <v>196</v>
      </c>
      <c r="M7" s="69" t="s">
        <v>204</v>
      </c>
    </row>
    <row r="8" spans="1:13" ht="15">
      <c r="A8" s="66"/>
      <c r="B8" s="65" t="s">
        <v>198</v>
      </c>
      <c r="C8" s="65" t="s">
        <v>200</v>
      </c>
      <c r="D8" s="65" t="s">
        <v>201</v>
      </c>
      <c r="E8" s="65" t="s">
        <v>200</v>
      </c>
      <c r="F8" s="65" t="s">
        <v>201</v>
      </c>
      <c r="G8" s="65" t="s">
        <v>200</v>
      </c>
      <c r="H8" s="65" t="s">
        <v>201</v>
      </c>
      <c r="I8" s="65" t="s">
        <v>200</v>
      </c>
      <c r="J8" s="65" t="s">
        <v>201</v>
      </c>
      <c r="K8" s="65"/>
      <c r="L8" s="70" t="s">
        <v>203</v>
      </c>
      <c r="M8" s="70"/>
    </row>
    <row r="9" spans="1:13" ht="18" customHeight="1">
      <c r="A9" s="80" t="s">
        <v>19</v>
      </c>
      <c r="B9" s="67" t="s">
        <v>15</v>
      </c>
      <c r="C9" s="68">
        <v>706</v>
      </c>
      <c r="D9" s="68">
        <v>829</v>
      </c>
      <c r="E9" s="68">
        <v>918</v>
      </c>
      <c r="F9" s="68">
        <v>811</v>
      </c>
      <c r="G9" s="68">
        <v>985</v>
      </c>
      <c r="H9" s="68">
        <v>935</v>
      </c>
      <c r="I9" s="68">
        <v>966</v>
      </c>
      <c r="J9" s="68">
        <v>954</v>
      </c>
      <c r="K9" s="68">
        <f aca="true" t="shared" si="0" ref="K9:K16">SUM(C9:J9)</f>
        <v>7104</v>
      </c>
      <c r="L9" s="80">
        <f>SUM(K9:K12)</f>
        <v>26231</v>
      </c>
      <c r="M9" s="80">
        <v>1</v>
      </c>
    </row>
    <row r="10" spans="1:13" ht="18" customHeight="1">
      <c r="A10" s="81"/>
      <c r="B10" s="67" t="s">
        <v>39</v>
      </c>
      <c r="C10" s="68">
        <v>898</v>
      </c>
      <c r="D10" s="68">
        <v>774</v>
      </c>
      <c r="E10" s="68">
        <v>595</v>
      </c>
      <c r="F10" s="68">
        <v>666</v>
      </c>
      <c r="G10" s="68">
        <v>860</v>
      </c>
      <c r="H10" s="68">
        <v>769</v>
      </c>
      <c r="I10" s="68">
        <v>800</v>
      </c>
      <c r="J10" s="68">
        <v>641</v>
      </c>
      <c r="K10" s="68">
        <f t="shared" si="0"/>
        <v>6003</v>
      </c>
      <c r="L10" s="81"/>
      <c r="M10" s="81"/>
    </row>
    <row r="11" spans="1:13" ht="18" customHeight="1">
      <c r="A11" s="81"/>
      <c r="B11" s="67" t="s">
        <v>30</v>
      </c>
      <c r="C11" s="68">
        <v>686</v>
      </c>
      <c r="D11" s="68">
        <v>1023</v>
      </c>
      <c r="E11" s="68">
        <v>803</v>
      </c>
      <c r="F11" s="68">
        <v>908</v>
      </c>
      <c r="G11" s="68">
        <v>924</v>
      </c>
      <c r="H11" s="68">
        <v>697</v>
      </c>
      <c r="I11" s="68">
        <v>677</v>
      </c>
      <c r="J11" s="68">
        <v>991</v>
      </c>
      <c r="K11" s="68">
        <f t="shared" si="0"/>
        <v>6709</v>
      </c>
      <c r="L11" s="81"/>
      <c r="M11" s="81"/>
    </row>
    <row r="12" spans="1:13" ht="18" customHeight="1">
      <c r="A12" s="82"/>
      <c r="B12" s="67" t="s">
        <v>23</v>
      </c>
      <c r="C12" s="68">
        <v>854</v>
      </c>
      <c r="D12" s="68">
        <v>878</v>
      </c>
      <c r="E12" s="68">
        <v>792</v>
      </c>
      <c r="F12" s="68">
        <v>802</v>
      </c>
      <c r="G12" s="68">
        <v>800</v>
      </c>
      <c r="H12" s="68">
        <v>884</v>
      </c>
      <c r="I12" s="68">
        <v>623</v>
      </c>
      <c r="J12" s="68">
        <v>782</v>
      </c>
      <c r="K12" s="68">
        <f t="shared" si="0"/>
        <v>6415</v>
      </c>
      <c r="L12" s="82"/>
      <c r="M12" s="82"/>
    </row>
    <row r="13" spans="1:13" ht="18" customHeight="1">
      <c r="A13" s="80" t="s">
        <v>21</v>
      </c>
      <c r="B13" s="67" t="s">
        <v>15</v>
      </c>
      <c r="C13" s="68">
        <v>903</v>
      </c>
      <c r="D13" s="68">
        <v>977</v>
      </c>
      <c r="E13" s="68">
        <v>588</v>
      </c>
      <c r="F13" s="68">
        <v>884</v>
      </c>
      <c r="G13" s="68">
        <v>915</v>
      </c>
      <c r="H13" s="68">
        <v>697</v>
      </c>
      <c r="I13" s="68">
        <v>774</v>
      </c>
      <c r="J13" s="68">
        <v>1028</v>
      </c>
      <c r="K13" s="68">
        <f t="shared" si="0"/>
        <v>6766</v>
      </c>
      <c r="L13" s="80">
        <f>SUM(K13:K16)</f>
        <v>25964</v>
      </c>
      <c r="M13" s="80">
        <v>2</v>
      </c>
    </row>
    <row r="14" spans="1:13" ht="18" customHeight="1">
      <c r="A14" s="81"/>
      <c r="B14" s="67" t="s">
        <v>39</v>
      </c>
      <c r="C14" s="68">
        <v>849</v>
      </c>
      <c r="D14" s="68">
        <v>882</v>
      </c>
      <c r="E14" s="68">
        <v>680</v>
      </c>
      <c r="F14" s="68">
        <v>843</v>
      </c>
      <c r="G14" s="68">
        <v>584</v>
      </c>
      <c r="H14" s="68">
        <v>575</v>
      </c>
      <c r="I14" s="68">
        <v>882</v>
      </c>
      <c r="J14" s="68">
        <v>837</v>
      </c>
      <c r="K14" s="68">
        <f t="shared" si="0"/>
        <v>6132</v>
      </c>
      <c r="L14" s="81"/>
      <c r="M14" s="81"/>
    </row>
    <row r="15" spans="1:13" ht="18" customHeight="1">
      <c r="A15" s="81"/>
      <c r="B15" s="67" t="s">
        <v>30</v>
      </c>
      <c r="C15" s="68">
        <v>724</v>
      </c>
      <c r="D15" s="68">
        <v>1033</v>
      </c>
      <c r="E15" s="68">
        <v>751</v>
      </c>
      <c r="F15" s="68">
        <v>1026</v>
      </c>
      <c r="G15" s="68">
        <v>850</v>
      </c>
      <c r="H15" s="68">
        <v>798</v>
      </c>
      <c r="I15" s="68">
        <v>673</v>
      </c>
      <c r="J15" s="68">
        <v>833</v>
      </c>
      <c r="K15" s="68">
        <f t="shared" si="0"/>
        <v>6688</v>
      </c>
      <c r="L15" s="81"/>
      <c r="M15" s="81"/>
    </row>
    <row r="16" spans="1:13" ht="18" customHeight="1">
      <c r="A16" s="82"/>
      <c r="B16" s="67" t="s">
        <v>23</v>
      </c>
      <c r="C16" s="68">
        <v>868</v>
      </c>
      <c r="D16" s="68">
        <v>893</v>
      </c>
      <c r="E16" s="68">
        <v>831</v>
      </c>
      <c r="F16" s="68">
        <v>836</v>
      </c>
      <c r="G16" s="68">
        <v>678</v>
      </c>
      <c r="H16" s="68">
        <v>703</v>
      </c>
      <c r="I16" s="68">
        <v>739</v>
      </c>
      <c r="J16" s="68">
        <v>830</v>
      </c>
      <c r="K16" s="68">
        <f t="shared" si="0"/>
        <v>6378</v>
      </c>
      <c r="L16" s="82"/>
      <c r="M16" s="82"/>
    </row>
    <row r="17" spans="1:13" ht="18" customHeight="1">
      <c r="A17" s="80" t="s">
        <v>17</v>
      </c>
      <c r="B17" s="67" t="s">
        <v>15</v>
      </c>
      <c r="C17" s="68">
        <v>840</v>
      </c>
      <c r="D17" s="68">
        <v>738</v>
      </c>
      <c r="E17" s="68">
        <v>807</v>
      </c>
      <c r="F17" s="68">
        <v>1019</v>
      </c>
      <c r="G17" s="68">
        <v>856</v>
      </c>
      <c r="H17" s="68">
        <v>903</v>
      </c>
      <c r="I17" s="68">
        <v>859</v>
      </c>
      <c r="J17" s="68">
        <v>721</v>
      </c>
      <c r="K17" s="68">
        <f>SUM(C17:J17)</f>
        <v>6743</v>
      </c>
      <c r="L17" s="80">
        <f>SUM(K17:K20)</f>
        <v>25586</v>
      </c>
      <c r="M17" s="80">
        <v>3</v>
      </c>
    </row>
    <row r="18" spans="1:13" ht="18" customHeight="1">
      <c r="A18" s="81"/>
      <c r="B18" s="67" t="s">
        <v>39</v>
      </c>
      <c r="C18" s="68">
        <v>661</v>
      </c>
      <c r="D18" s="68">
        <v>825</v>
      </c>
      <c r="E18" s="68">
        <v>534</v>
      </c>
      <c r="F18" s="68">
        <v>756</v>
      </c>
      <c r="G18" s="68">
        <v>746</v>
      </c>
      <c r="H18" s="68">
        <v>821</v>
      </c>
      <c r="I18" s="68">
        <v>685</v>
      </c>
      <c r="J18" s="68">
        <v>729</v>
      </c>
      <c r="K18" s="68">
        <f>SUM(C18:J18)</f>
        <v>5757</v>
      </c>
      <c r="L18" s="81"/>
      <c r="M18" s="81"/>
    </row>
    <row r="19" spans="1:13" ht="18" customHeight="1">
      <c r="A19" s="81"/>
      <c r="B19" s="67" t="s">
        <v>30</v>
      </c>
      <c r="C19" s="68">
        <v>724</v>
      </c>
      <c r="D19" s="68">
        <v>866</v>
      </c>
      <c r="E19" s="68">
        <v>682</v>
      </c>
      <c r="F19" s="68">
        <v>879</v>
      </c>
      <c r="G19" s="68">
        <v>859</v>
      </c>
      <c r="H19" s="68">
        <v>899</v>
      </c>
      <c r="I19" s="68">
        <v>712</v>
      </c>
      <c r="J19" s="68">
        <v>879</v>
      </c>
      <c r="K19" s="68">
        <f>SUM(C19:J19)</f>
        <v>6500</v>
      </c>
      <c r="L19" s="81"/>
      <c r="M19" s="81"/>
    </row>
    <row r="20" spans="1:13" ht="18" customHeight="1">
      <c r="A20" s="82"/>
      <c r="B20" s="67" t="s">
        <v>23</v>
      </c>
      <c r="C20" s="68">
        <v>838</v>
      </c>
      <c r="D20" s="68">
        <v>705</v>
      </c>
      <c r="E20" s="68">
        <v>747</v>
      </c>
      <c r="F20" s="68">
        <v>983</v>
      </c>
      <c r="G20" s="68">
        <v>712</v>
      </c>
      <c r="H20" s="68">
        <v>1040</v>
      </c>
      <c r="I20" s="68">
        <v>754</v>
      </c>
      <c r="J20" s="68">
        <v>807</v>
      </c>
      <c r="K20" s="68">
        <f>SUM(C20:J20)</f>
        <v>6586</v>
      </c>
      <c r="L20" s="82"/>
      <c r="M20" s="82"/>
    </row>
  </sheetData>
  <sheetProtection/>
  <mergeCells count="9">
    <mergeCell ref="A17:A20"/>
    <mergeCell ref="L17:L20"/>
    <mergeCell ref="M17:M20"/>
    <mergeCell ref="A9:A12"/>
    <mergeCell ref="A13:A16"/>
    <mergeCell ref="L9:L12"/>
    <mergeCell ref="M9:M12"/>
    <mergeCell ref="L13:L16"/>
    <mergeCell ref="M13:M16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Steponas</cp:lastModifiedBy>
  <cp:lastPrinted>2016-05-14T15:18:38Z</cp:lastPrinted>
  <dcterms:created xsi:type="dcterms:W3CDTF">2015-08-07T14:24:51Z</dcterms:created>
  <dcterms:modified xsi:type="dcterms:W3CDTF">2016-05-14T15:29:07Z</dcterms:modified>
  <cp:category/>
  <cp:version/>
  <cp:contentType/>
  <cp:contentStatus/>
</cp:coreProperties>
</file>