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759" firstSheet="2" activeTab="5"/>
  </bookViews>
  <sheets>
    <sheet name="0000" sheetId="1" state="veryHidden" r:id="rId1"/>
    <sheet name="1000" sheetId="2" state="veryHidden" r:id="rId2"/>
    <sheet name="kopv. U-14 meitenes" sheetId="3" r:id="rId3"/>
    <sheet name="kopv. U-14   zēni" sheetId="4" r:id="rId4"/>
    <sheet name="kopv.  U-12  zēni" sheetId="5" r:id="rId5"/>
    <sheet name="kopv.  U-12   meitenes" sheetId="6" r:id="rId6"/>
    <sheet name="U-14 grupa tālums " sheetId="7" r:id="rId7"/>
    <sheet name="U-14 augstums" sheetId="8" r:id="rId8"/>
    <sheet name="U-14 grupa 600m" sheetId="9" r:id="rId9"/>
    <sheet name="U-14 lode" sheetId="10" r:id="rId10"/>
    <sheet name="U-14 60m barjeras" sheetId="11" r:id="rId11"/>
    <sheet name="U-12 grupa 600m" sheetId="12" r:id="rId12"/>
    <sheet name="U-12 grupa 60m" sheetId="13" r:id="rId13"/>
    <sheet name="U-12 grupa tālums" sheetId="14" r:id="rId14"/>
    <sheet name="U-12 grupa augstums" sheetId="15" r:id="rId15"/>
  </sheets>
  <definedNames>
    <definedName name="_xlfn.F.DIST" hidden="1">#NAME?</definedName>
    <definedName name="_xlnm.Print_Titles" localSheetId="2">'kopv. U-14 meitenes'!$7:$8</definedName>
  </definedNames>
  <calcPr fullCalcOnLoad="1"/>
</workbook>
</file>

<file path=xl/sharedStrings.xml><?xml version="1.0" encoding="utf-8"?>
<sst xmlns="http://schemas.openxmlformats.org/spreadsheetml/2006/main" count="3541" uniqueCount="312">
  <si>
    <t>SUMMA</t>
  </si>
  <si>
    <t>Lode</t>
  </si>
  <si>
    <t>A/l</t>
  </si>
  <si>
    <t>T/l</t>
  </si>
  <si>
    <t>60 m/b</t>
  </si>
  <si>
    <t>Madonas BJSS</t>
  </si>
  <si>
    <t>Jēkabpils SS</t>
  </si>
  <si>
    <t>2004</t>
  </si>
  <si>
    <t>Jēkabpils</t>
  </si>
  <si>
    <t>TĀLLĒKŠANA</t>
  </si>
  <si>
    <t>ZĒNI</t>
  </si>
  <si>
    <t>Dal. numurs</t>
  </si>
  <si>
    <t>Vārds, uzvārds</t>
  </si>
  <si>
    <t>Dzimšanas dati</t>
  </si>
  <si>
    <t>Komanda</t>
  </si>
  <si>
    <t>Gala rezultāts</t>
  </si>
  <si>
    <t>MEITENES</t>
  </si>
  <si>
    <t>Sākuma augstums</t>
  </si>
  <si>
    <t>AUGSTLĒKŠANA</t>
  </si>
  <si>
    <t>LODES GRŪŠANA</t>
  </si>
  <si>
    <t>Rezultāts</t>
  </si>
  <si>
    <t>60 M</t>
  </si>
  <si>
    <t>600 M</t>
  </si>
  <si>
    <t>60 M/B</t>
  </si>
  <si>
    <t>nest</t>
  </si>
  <si>
    <t>60 m</t>
  </si>
  <si>
    <t>600 m</t>
  </si>
  <si>
    <t>VIETA</t>
  </si>
  <si>
    <t>110105</t>
  </si>
  <si>
    <t>Sandra Brikmane</t>
  </si>
  <si>
    <t>2005</t>
  </si>
  <si>
    <t>Ralfs Eglītis</t>
  </si>
  <si>
    <t>Rūdolfs Skulte</t>
  </si>
  <si>
    <t>2006</t>
  </si>
  <si>
    <t>2007</t>
  </si>
  <si>
    <t>Ogres NSC</t>
  </si>
  <si>
    <t>Nils Meijers</t>
  </si>
  <si>
    <t>Miks Opolais</t>
  </si>
  <si>
    <t>Milāna Bašlovska</t>
  </si>
  <si>
    <t>Lielvārdes NSC</t>
  </si>
  <si>
    <t>2008</t>
  </si>
  <si>
    <t>Aizkraukles NSS</t>
  </si>
  <si>
    <t>050706</t>
  </si>
  <si>
    <t>Kristiāna Bērziņa</t>
  </si>
  <si>
    <t>080207</t>
  </si>
  <si>
    <t>I. Vītola</t>
  </si>
  <si>
    <t>A. Zeile</t>
  </si>
  <si>
    <t>M. Auzāns</t>
  </si>
  <si>
    <t>L. Līcīte</t>
  </si>
  <si>
    <t>I. Dramačonoka</t>
  </si>
  <si>
    <t>V. Zariņš</t>
  </si>
  <si>
    <t>A. Priževoits</t>
  </si>
  <si>
    <t>16.03.2017.</t>
  </si>
  <si>
    <t>Jēkabpils sporta skolas atklātās sacensības daudzcīņā vieglatlētikā U-12 vecuma grupai</t>
  </si>
  <si>
    <t>Jēkabpils sporta skolas atklātās sacensības daudzcīņā vieglatlētikā U-14 vecuma grupai</t>
  </si>
  <si>
    <t>Selīna Balakāne</t>
  </si>
  <si>
    <t>Bauskas NBJSS</t>
  </si>
  <si>
    <t>Monta Ungurjana</t>
  </si>
  <si>
    <t>Sanija Maskale</t>
  </si>
  <si>
    <t>Matīss Toronijs</t>
  </si>
  <si>
    <t>Ņikita Žuravļovs</t>
  </si>
  <si>
    <t>Arsēnijs Babuka</t>
  </si>
  <si>
    <t>120106</t>
  </si>
  <si>
    <t>A. Indriksone</t>
  </si>
  <si>
    <t>A. Solzemnieks</t>
  </si>
  <si>
    <t>ā.k.</t>
  </si>
  <si>
    <t>Jasmīna Peperniece</t>
  </si>
  <si>
    <t>280507</t>
  </si>
  <si>
    <t>Cēsu SS</t>
  </si>
  <si>
    <t>R. Parandjuks</t>
  </si>
  <si>
    <t>Adele Zelma Aploka</t>
  </si>
  <si>
    <t>221007</t>
  </si>
  <si>
    <t>Daniela Janava</t>
  </si>
  <si>
    <t>120408</t>
  </si>
  <si>
    <t>Markuss Berkolts</t>
  </si>
  <si>
    <t>161007</t>
  </si>
  <si>
    <t>Rinalds Sirmais</t>
  </si>
  <si>
    <t>250506</t>
  </si>
  <si>
    <t>Elīza Lemberga</t>
  </si>
  <si>
    <t>Emīls Lamba</t>
  </si>
  <si>
    <t>130807</t>
  </si>
  <si>
    <t>Rēzija Vītola</t>
  </si>
  <si>
    <t>280706</t>
  </si>
  <si>
    <t>Paula Kļaviņa</t>
  </si>
  <si>
    <t>E. Siliņš</t>
  </si>
  <si>
    <t>Justīne Vanaga</t>
  </si>
  <si>
    <t>Vendija Latkovska</t>
  </si>
  <si>
    <t>Viktorija Dimza</t>
  </si>
  <si>
    <t>Eduards Parms</t>
  </si>
  <si>
    <t>Olaines VK</t>
  </si>
  <si>
    <t>Evelīna Lismane</t>
  </si>
  <si>
    <t>Estere Strautniece</t>
  </si>
  <si>
    <t>D. Kalniņš</t>
  </si>
  <si>
    <t>Henrijs Kalniņš</t>
  </si>
  <si>
    <t>Armands Cinis</t>
  </si>
  <si>
    <t>V. Veļčinskis</t>
  </si>
  <si>
    <t>Gatis Karabanovs</t>
  </si>
  <si>
    <t>A. Krauklīte</t>
  </si>
  <si>
    <t>Renāte Tropa</t>
  </si>
  <si>
    <t>170705</t>
  </si>
  <si>
    <t>L. Kraukle</t>
  </si>
  <si>
    <t>Gustavs Griboniks</t>
  </si>
  <si>
    <t>010705</t>
  </si>
  <si>
    <t>Rebeka Juhnoviča</t>
  </si>
  <si>
    <t>060606</t>
  </si>
  <si>
    <t>Sabīne Gailīte</t>
  </si>
  <si>
    <t>090707</t>
  </si>
  <si>
    <t>Markuss Vašķis</t>
  </si>
  <si>
    <t>Rinalds Bogdanovs</t>
  </si>
  <si>
    <t>140806</t>
  </si>
  <si>
    <t>Māris Savickis</t>
  </si>
  <si>
    <t>270606</t>
  </si>
  <si>
    <t>Jēkabpils sporta skolas atklātās sacensības daudzcīņā vieglatlētikā                  U-14  vecuma grupai</t>
  </si>
  <si>
    <t xml:space="preserve">           Jēkabpils sporta skolas atklāts sacensības daudzcīņā vieglatlētikā            U-12 vecuma grupai</t>
  </si>
  <si>
    <t>Jēkabpils sporta skolas atklātās sacensības daudzcīņā vieglatlētikā                       U-14 vecuma grupai</t>
  </si>
  <si>
    <t>Jēkabpils sporta skolas atklātās sacensības daudzcīņā vieglatlētikā U-14  vecuma grupai</t>
  </si>
  <si>
    <t>Jēkabpils sporta skolas atklātās sacensības daudzcīņā vieglatlētikā   U-14 vecuma grupai</t>
  </si>
  <si>
    <t>Jēkabpils sporta skolas atklātās sacensības daudzcīņā vieglatlētikā U-12 vecuma  grupai</t>
  </si>
  <si>
    <t xml:space="preserve"> </t>
  </si>
  <si>
    <t>Jēkabpils sporta skolas atklātās sacensības daudzcīņā vieglatlētikā                                 U-12 vecuma grupai</t>
  </si>
  <si>
    <t>Jēkabpils sporta skolas atklātās sacensības daudzcīņā vieglatlētikā                      U-12 vecuma grupai</t>
  </si>
  <si>
    <t>bez rez</t>
  </si>
  <si>
    <t>Jēkabpils sporta skolas atklātās sacensības daudzcīņā vieglatlētikā U-14 vecuma  grupai</t>
  </si>
  <si>
    <t>A. Noris</t>
  </si>
  <si>
    <t>A. Raubiškis</t>
  </si>
  <si>
    <t>15.03.2018.</t>
  </si>
  <si>
    <t>Kerola Ozola</t>
  </si>
  <si>
    <t>030205</t>
  </si>
  <si>
    <t>Iveta Puķīte</t>
  </si>
  <si>
    <t>Nadīne Anna Tautkeviča</t>
  </si>
  <si>
    <t>010506</t>
  </si>
  <si>
    <t>Dina Korpe-Jefremova</t>
  </si>
  <si>
    <t>Kristiāns Vjaters</t>
  </si>
  <si>
    <t>081006</t>
  </si>
  <si>
    <t>Eduards Dūdens</t>
  </si>
  <si>
    <t>011107</t>
  </si>
  <si>
    <t>Artis Podziņš</t>
  </si>
  <si>
    <t>020405</t>
  </si>
  <si>
    <t>Siguldas SS</t>
  </si>
  <si>
    <t>G. Blūmiņa</t>
  </si>
  <si>
    <t>Emīls Bangevics</t>
  </si>
  <si>
    <t>Renārs Jumiķis</t>
  </si>
  <si>
    <t>130505</t>
  </si>
  <si>
    <t>Dārta Neimane</t>
  </si>
  <si>
    <t>130707</t>
  </si>
  <si>
    <t>Estere Ūzuliņa</t>
  </si>
  <si>
    <t>221207</t>
  </si>
  <si>
    <t>Evelīna Stepanova</t>
  </si>
  <si>
    <t>281005</t>
  </si>
  <si>
    <t>Balvu SS</t>
  </si>
  <si>
    <t>S. Keisele</t>
  </si>
  <si>
    <t>Iļja Polis</t>
  </si>
  <si>
    <t>151107</t>
  </si>
  <si>
    <t>I. Kacēna</t>
  </si>
  <si>
    <t>290508</t>
  </si>
  <si>
    <t>Viļakas NBJSS</t>
  </si>
  <si>
    <t>D. Keiselis</t>
  </si>
  <si>
    <t>Viktors Borisovs</t>
  </si>
  <si>
    <t>130905</t>
  </si>
  <si>
    <t>Emīls Bomis</t>
  </si>
  <si>
    <t>170507</t>
  </si>
  <si>
    <t>D. Korpe-Jefremova</t>
  </si>
  <si>
    <t>Arianda Ivanova</t>
  </si>
  <si>
    <t>250905</t>
  </si>
  <si>
    <t>Preiļu NBJSS</t>
  </si>
  <si>
    <t>O. Borisova</t>
  </si>
  <si>
    <t>Alija Ivčenko</t>
  </si>
  <si>
    <t>020208</t>
  </si>
  <si>
    <t>A. Iļjins</t>
  </si>
  <si>
    <t>Ņikita Baikovs</t>
  </si>
  <si>
    <t>180507</t>
  </si>
  <si>
    <t>M. Pokšāne</t>
  </si>
  <si>
    <t>Arturs Valters</t>
  </si>
  <si>
    <t>090407</t>
  </si>
  <si>
    <t>Raitis Daņilovs</t>
  </si>
  <si>
    <t>251107</t>
  </si>
  <si>
    <t>Daniils Kožemjakins</t>
  </si>
  <si>
    <t>080607</t>
  </si>
  <si>
    <t>Daniils Grigorjevs</t>
  </si>
  <si>
    <t>250607</t>
  </si>
  <si>
    <t>Līvānu BJSS</t>
  </si>
  <si>
    <t>M. Vilcāne</t>
  </si>
  <si>
    <t>Marks Bogdanovičs</t>
  </si>
  <si>
    <t>Artjoms Jermolajevs</t>
  </si>
  <si>
    <t>120809</t>
  </si>
  <si>
    <t>V. Grigorjevs</t>
  </si>
  <si>
    <t>Alisa Jermolajeva</t>
  </si>
  <si>
    <t>180408</t>
  </si>
  <si>
    <t>Mihails Marcinkevičs</t>
  </si>
  <si>
    <t>110308</t>
  </si>
  <si>
    <t>Samanta Justīne Romanova</t>
  </si>
  <si>
    <t>040308</t>
  </si>
  <si>
    <t>Adrians Karpovičs</t>
  </si>
  <si>
    <t>040907</t>
  </si>
  <si>
    <t>Raitis Karpovičs</t>
  </si>
  <si>
    <t>250209</t>
  </si>
  <si>
    <t>Andris Zakarevičs</t>
  </si>
  <si>
    <t>220207</t>
  </si>
  <si>
    <t>Reinards Grāvels</t>
  </si>
  <si>
    <t>Jānis Birkvalds</t>
  </si>
  <si>
    <t>Emīls Linde</t>
  </si>
  <si>
    <t>Nikola Strazdiņa</t>
  </si>
  <si>
    <t>L. Jakutāviča</t>
  </si>
  <si>
    <t>Zane Štāle</t>
  </si>
  <si>
    <t>S. Dzilnava</t>
  </si>
  <si>
    <t>Anna Kose</t>
  </si>
  <si>
    <t>Laura Smane</t>
  </si>
  <si>
    <t>Anna Sibilla Pumpure</t>
  </si>
  <si>
    <t>Keitija Liepa</t>
  </si>
  <si>
    <t>Kristija Anna Kalniņa</t>
  </si>
  <si>
    <t>Adriana Reitmane</t>
  </si>
  <si>
    <t>Eleanora Jurševica</t>
  </si>
  <si>
    <t>Estere Lamberte</t>
  </si>
  <si>
    <t>Viola Bolšteine</t>
  </si>
  <si>
    <t>Aiga Kondrate</t>
  </si>
  <si>
    <t>Maija Pustovaja</t>
  </si>
  <si>
    <t>Katrīna Kondrāte</t>
  </si>
  <si>
    <t>Krista Romanova</t>
  </si>
  <si>
    <t>Eduards Soroka</t>
  </si>
  <si>
    <t>Vadims Svarups</t>
  </si>
  <si>
    <t>Juris Beķeris</t>
  </si>
  <si>
    <t>Anrijs Kļaviņš</t>
  </si>
  <si>
    <t>Alekss Siliņš</t>
  </si>
  <si>
    <t>Markuss Marks Keļmanis</t>
  </si>
  <si>
    <t>"Arkādija"</t>
  </si>
  <si>
    <t>I. Vītola-Skulte</t>
  </si>
  <si>
    <t>Raivis Andriksons</t>
  </si>
  <si>
    <t>J. Liepa</t>
  </si>
  <si>
    <t>Roberts Boreiko</t>
  </si>
  <si>
    <t>Lizete Spila</t>
  </si>
  <si>
    <t>Indra Mackeviča</t>
  </si>
  <si>
    <t>Z. Kincis</t>
  </si>
  <si>
    <t>Luīze Simsone</t>
  </si>
  <si>
    <t>Līva Vasioleka</t>
  </si>
  <si>
    <t>Marisa Skujiņa</t>
  </si>
  <si>
    <t>Evelīna Lazdiņa</t>
  </si>
  <si>
    <t>Santa Streile</t>
  </si>
  <si>
    <t>Karlīna Ķēniņa</t>
  </si>
  <si>
    <t>Alise Vaskāne</t>
  </si>
  <si>
    <t>Kārlis Stukāns</t>
  </si>
  <si>
    <t>Jonatans Suraks</t>
  </si>
  <si>
    <t>D. Korpe-Jefrremova</t>
  </si>
  <si>
    <t>Dāvis Ormanis</t>
  </si>
  <si>
    <t>Ričards Šmits</t>
  </si>
  <si>
    <t>Roberts Bleidelis</t>
  </si>
  <si>
    <t>Rendijs Rubenis</t>
  </si>
  <si>
    <t>Niks Veliks</t>
  </si>
  <si>
    <t>Anete Anna Kovtuna</t>
  </si>
  <si>
    <t>290405</t>
  </si>
  <si>
    <t>Nikola Innus</t>
  </si>
  <si>
    <t>060206</t>
  </si>
  <si>
    <t>Undīne Baškevica</t>
  </si>
  <si>
    <t>100905</t>
  </si>
  <si>
    <t>Nadīna Eimija Nagle</t>
  </si>
  <si>
    <t>Daniels Lielbārdis</t>
  </si>
  <si>
    <t>060706</t>
  </si>
  <si>
    <t>Bruno Lielbārdis</t>
  </si>
  <si>
    <t>Ričards Mazūrs</t>
  </si>
  <si>
    <t>171006</t>
  </si>
  <si>
    <t>220807</t>
  </si>
  <si>
    <t>Rihards Udrass</t>
  </si>
  <si>
    <t>080307</t>
  </si>
  <si>
    <t>070605</t>
  </si>
  <si>
    <t>Elīza Paveļjeva</t>
  </si>
  <si>
    <t>030306</t>
  </si>
  <si>
    <t>A. Macuks</t>
  </si>
  <si>
    <t>Paula Zvaigzne</t>
  </si>
  <si>
    <t>070709</t>
  </si>
  <si>
    <t>Alise Audzere</t>
  </si>
  <si>
    <t>170709</t>
  </si>
  <si>
    <t>Elza Eglīte</t>
  </si>
  <si>
    <t>280609</t>
  </si>
  <si>
    <t>Rēzija Kurnosenko</t>
  </si>
  <si>
    <t>110707</t>
  </si>
  <si>
    <t>Maksims Borovkovs</t>
  </si>
  <si>
    <t>070307</t>
  </si>
  <si>
    <t>Ralfs Čebotarjovs</t>
  </si>
  <si>
    <t>120510</t>
  </si>
  <si>
    <t>Vestards Kalve</t>
  </si>
  <si>
    <t>150509</t>
  </si>
  <si>
    <t>Eduards Daļčaņins</t>
  </si>
  <si>
    <t>I. Zolbergs</t>
  </si>
  <si>
    <t>Daniels Ģiedris</t>
  </si>
  <si>
    <t>Reinis Mūrnieks</t>
  </si>
  <si>
    <t>Mārcis Upenieks</t>
  </si>
  <si>
    <t>Aivis Matīss Bražūns</t>
  </si>
  <si>
    <t>Raivis Mažors</t>
  </si>
  <si>
    <t>Artūrs Vilkājs</t>
  </si>
  <si>
    <t>Aleksis Telšinskis</t>
  </si>
  <si>
    <t>Ksenija Varta</t>
  </si>
  <si>
    <t>Linda Mazijāne</t>
  </si>
  <si>
    <t>Evita Zepa</t>
  </si>
  <si>
    <t>180907</t>
  </si>
  <si>
    <t>Annija Paula Mičule</t>
  </si>
  <si>
    <t>021206</t>
  </si>
  <si>
    <t>Viktorija Martinova</t>
  </si>
  <si>
    <t>x</t>
  </si>
  <si>
    <t xml:space="preserve">bez rez </t>
  </si>
  <si>
    <t>o</t>
  </si>
  <si>
    <t>xxx</t>
  </si>
  <si>
    <t>xo</t>
  </si>
  <si>
    <t>xxo</t>
  </si>
  <si>
    <t>DNF</t>
  </si>
  <si>
    <t xml:space="preserve">       Jēkabpils sporta skolas atklātās sacensības daudzcīņā vieglatlētikā                            U-12 vecuma  grupai</t>
  </si>
  <si>
    <t>DNS</t>
  </si>
  <si>
    <t>-</t>
  </si>
  <si>
    <t>170708</t>
  </si>
  <si>
    <t>x-</t>
  </si>
  <si>
    <t>r</t>
  </si>
  <si>
    <t>xx-</t>
  </si>
  <si>
    <t>xxr</t>
  </si>
  <si>
    <t>xr</t>
  </si>
</sst>
</file>

<file path=xl/styles.xml><?xml version="1.0" encoding="utf-8"?>
<styleSheet xmlns="http://schemas.openxmlformats.org/spreadsheetml/2006/main">
  <numFmts count="5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0.0"/>
    <numFmt numFmtId="185" formatCode="h:mm:ss;@"/>
    <numFmt numFmtId="186" formatCode="_-&quot;IRL&quot;* #,##0_-;\-&quot;IRL&quot;* #,##0_-;_-&quot;IRL&quot;* &quot;-&quot;_-;_-@_-"/>
    <numFmt numFmtId="187" formatCode="_-&quot;IRL&quot;* #,##0.00_-;\-&quot;IRL&quot;* #,##0.00_-;_-&quot;IRL&quot;* &quot;-&quot;??_-;_-@_-"/>
    <numFmt numFmtId="188" formatCode="#,##0;\-#,##0;&quot;-&quot;"/>
    <numFmt numFmtId="189" formatCode="#,##0.00;\-#,##0.00;&quot;-&quot;"/>
    <numFmt numFmtId="190" formatCode="#,##0%;\-#,##0%;&quot;- &quot;"/>
    <numFmt numFmtId="191" formatCode="#,##0.0%;\-#,##0.0%;&quot;- &quot;"/>
    <numFmt numFmtId="192" formatCode="#,##0.00%;\-#,##0.00%;&quot;- &quot;"/>
    <numFmt numFmtId="193" formatCode="#,##0.0;\-#,##0.0;&quot;-&quot;"/>
    <numFmt numFmtId="194" formatCode="\ \ @"/>
    <numFmt numFmtId="195" formatCode="\ \ \ \ @"/>
    <numFmt numFmtId="196" formatCode="[Red]0%;[Red]\(0%\)"/>
    <numFmt numFmtId="197" formatCode="0%;\(0%\)"/>
    <numFmt numFmtId="198" formatCode="mm:ss.00"/>
    <numFmt numFmtId="199" formatCode="dd\.mm\.yy"/>
    <numFmt numFmtId="200" formatCode="dd/mm/yy"/>
    <numFmt numFmtId="201" formatCode="&quot;Jā&quot;;&quot;Jā&quot;;&quot;Nē&quot;"/>
    <numFmt numFmtId="202" formatCode="&quot;Patiess&quot;;&quot;Patiess&quot;;&quot;Aplams&quot;"/>
    <numFmt numFmtId="203" formatCode="&quot;Ieslēgts&quot;;&quot;Ieslēgts&quot;;&quot;Izslēgts&quot;"/>
    <numFmt numFmtId="204" formatCode="[$€-2]\ #\ ##,000_);[Red]\([$€-2]\ #\ ##,000\)"/>
    <numFmt numFmtId="205" formatCode="000000"/>
    <numFmt numFmtId="206" formatCode="0000"/>
    <numFmt numFmtId="207" formatCode="0.000"/>
  </numFmts>
  <fonts count="9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2"/>
      <name val="Arial"/>
      <family val="2"/>
    </font>
    <font>
      <b/>
      <i/>
      <sz val="18"/>
      <name val="Times New Roman"/>
      <family val="1"/>
    </font>
    <font>
      <b/>
      <sz val="12"/>
      <name val="Times New Roman Baltic"/>
      <family val="1"/>
    </font>
    <font>
      <b/>
      <sz val="18"/>
      <name val="Arial Black"/>
      <family val="2"/>
    </font>
    <font>
      <b/>
      <sz val="14"/>
      <name val="Times New Roman Baltic"/>
      <family val="1"/>
    </font>
    <font>
      <sz val="10"/>
      <name val="Times New Roman Baltic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i/>
      <sz val="16"/>
      <name val="Times New Roman"/>
      <family val="1"/>
    </font>
    <font>
      <b/>
      <sz val="10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Times New Roman Baltic"/>
      <family val="1"/>
    </font>
    <font>
      <b/>
      <u val="single"/>
      <sz val="11"/>
      <name val="Arial"/>
      <family val="2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Arial Black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i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 tint="-0.24997000396251678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i/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188" fontId="4" fillId="0" borderId="0" applyFill="0" applyBorder="0" applyAlignment="0">
      <protection/>
    </xf>
    <xf numFmtId="189" fontId="4" fillId="0" borderId="0" applyFill="0" applyBorder="0" applyAlignment="0">
      <protection/>
    </xf>
    <xf numFmtId="190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8" fontId="4" fillId="0" borderId="0" applyFill="0" applyBorder="0" applyAlignment="0">
      <protection/>
    </xf>
    <xf numFmtId="193" fontId="4" fillId="0" borderId="0" applyFill="0" applyBorder="0" applyAlignment="0">
      <protection/>
    </xf>
    <xf numFmtId="189" fontId="4" fillId="0" borderId="0" applyFill="0" applyBorder="0" applyAlignment="0">
      <protection/>
    </xf>
    <xf numFmtId="0" fontId="71" fillId="27" borderId="1" applyNumberFormat="0" applyAlignment="0" applyProtection="0"/>
    <xf numFmtId="0" fontId="72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4" fontId="4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ill="0" applyBorder="0" applyAlignment="0">
      <protection/>
    </xf>
    <xf numFmtId="189" fontId="7" fillId="0" borderId="0" applyFill="0" applyBorder="0" applyAlignment="0">
      <protection/>
    </xf>
    <xf numFmtId="188" fontId="7" fillId="0" borderId="0" applyFill="0" applyBorder="0" applyAlignment="0">
      <protection/>
    </xf>
    <xf numFmtId="193" fontId="7" fillId="0" borderId="0" applyFill="0" applyBorder="0" applyAlignment="0">
      <protection/>
    </xf>
    <xf numFmtId="189" fontId="7" fillId="0" borderId="0" applyFill="0" applyBorder="0" applyAlignment="0">
      <protection/>
    </xf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29" borderId="0" applyNumberFormat="0" applyBorder="0" applyAlignment="0" applyProtection="0"/>
    <xf numFmtId="38" fontId="6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8" fillId="31" borderId="1" applyNumberFormat="0" applyAlignment="0" applyProtection="0"/>
    <xf numFmtId="10" fontId="6" fillId="32" borderId="8" applyNumberFormat="0" applyBorder="0" applyAlignment="0" applyProtection="0"/>
    <xf numFmtId="188" fontId="10" fillId="0" borderId="0" applyFill="0" applyBorder="0" applyAlignment="0">
      <protection/>
    </xf>
    <xf numFmtId="189" fontId="10" fillId="0" borderId="0" applyFill="0" applyBorder="0" applyAlignment="0">
      <protection/>
    </xf>
    <xf numFmtId="188" fontId="10" fillId="0" borderId="0" applyFill="0" applyBorder="0" applyAlignment="0">
      <protection/>
    </xf>
    <xf numFmtId="193" fontId="10" fillId="0" borderId="0" applyFill="0" applyBorder="0" applyAlignment="0">
      <protection/>
    </xf>
    <xf numFmtId="189" fontId="10" fillId="0" borderId="0" applyFill="0" applyBorder="0" applyAlignment="0">
      <protection/>
    </xf>
    <xf numFmtId="0" fontId="79" fillId="0" borderId="9" applyNumberFormat="0" applyFill="0" applyAlignment="0" applyProtection="0"/>
    <xf numFmtId="0" fontId="80" fillId="33" borderId="0" applyNumberFormat="0" applyBorder="0" applyAlignment="0" applyProtection="0"/>
    <xf numFmtId="196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81" fillId="27" borderId="11" applyNumberFormat="0" applyAlignment="0" applyProtection="0"/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8" fontId="11" fillId="0" borderId="0" applyFill="0" applyBorder="0" applyAlignment="0">
      <protection/>
    </xf>
    <xf numFmtId="189" fontId="11" fillId="0" borderId="0" applyFill="0" applyBorder="0" applyAlignment="0">
      <protection/>
    </xf>
    <xf numFmtId="188" fontId="11" fillId="0" borderId="0" applyFill="0" applyBorder="0" applyAlignment="0">
      <protection/>
    </xf>
    <xf numFmtId="193" fontId="11" fillId="0" borderId="0" applyFill="0" applyBorder="0" applyAlignment="0">
      <protection/>
    </xf>
    <xf numFmtId="189" fontId="11" fillId="0" borderId="0" applyFill="0" applyBorder="0" applyAlignment="0">
      <protection/>
    </xf>
    <xf numFmtId="49" fontId="4" fillId="0" borderId="0" applyFill="0" applyBorder="0" applyAlignment="0">
      <protection/>
    </xf>
    <xf numFmtId="194" fontId="4" fillId="0" borderId="0" applyFill="0" applyBorder="0" applyAlignment="0">
      <protection/>
    </xf>
    <xf numFmtId="195" fontId="4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2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4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18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7" fontId="14" fillId="35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" fontId="17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200" fontId="19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horizontal="center" wrapText="1"/>
    </xf>
    <xf numFmtId="49" fontId="22" fillId="0" borderId="0" xfId="87" applyNumberFormat="1" applyFont="1" applyBorder="1" applyAlignment="1">
      <alignment horizontal="left"/>
      <protection/>
    </xf>
    <xf numFmtId="49" fontId="25" fillId="0" borderId="0" xfId="87" applyNumberFormat="1" applyFont="1" applyAlignment="1">
      <alignment horizontal="center"/>
      <protection/>
    </xf>
    <xf numFmtId="0" fontId="25" fillId="0" borderId="0" xfId="87" applyFont="1" applyAlignment="1">
      <alignment horizontal="center"/>
      <protection/>
    </xf>
    <xf numFmtId="0" fontId="28" fillId="0" borderId="8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6" fillId="0" borderId="13" xfId="87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21" fillId="0" borderId="0" xfId="0" applyFont="1" applyFill="1" applyAlignment="1">
      <alignment wrapText="1"/>
    </xf>
    <xf numFmtId="49" fontId="22" fillId="0" borderId="16" xfId="87" applyNumberFormat="1" applyFont="1" applyBorder="1" applyAlignment="1">
      <alignment horizontal="left"/>
      <protection/>
    </xf>
    <xf numFmtId="49" fontId="23" fillId="0" borderId="0" xfId="87" applyNumberFormat="1" applyFont="1" applyAlignment="1">
      <alignment vertical="center" wrapText="1"/>
      <protection/>
    </xf>
    <xf numFmtId="49" fontId="24" fillId="0" borderId="0" xfId="87" applyNumberFormat="1" applyFont="1" applyBorder="1" applyAlignment="1">
      <alignment vertical="center"/>
      <protection/>
    </xf>
    <xf numFmtId="0" fontId="28" fillId="0" borderId="17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/>
    </xf>
    <xf numFmtId="0" fontId="15" fillId="0" borderId="8" xfId="0" applyFont="1" applyFill="1" applyBorder="1" applyAlignment="1">
      <alignment/>
    </xf>
    <xf numFmtId="49" fontId="15" fillId="0" borderId="8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/>
    </xf>
    <xf numFmtId="49" fontId="19" fillId="0" borderId="8" xfId="0" applyNumberFormat="1" applyFont="1" applyFill="1" applyBorder="1" applyAlignment="1">
      <alignment horizontal="center"/>
    </xf>
    <xf numFmtId="200" fontId="19" fillId="0" borderId="8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8" fillId="0" borderId="0" xfId="88" applyNumberFormat="1" applyFont="1" applyFill="1" applyBorder="1" applyAlignment="1">
      <alignment horizontal="center"/>
      <protection/>
    </xf>
    <xf numFmtId="0" fontId="21" fillId="0" borderId="0" xfId="0" applyFont="1" applyFill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98" fontId="19" fillId="0" borderId="15" xfId="88" applyNumberFormat="1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/>
    </xf>
    <xf numFmtId="198" fontId="19" fillId="0" borderId="0" xfId="88" applyNumberFormat="1" applyFont="1" applyFill="1" applyBorder="1" applyAlignment="1">
      <alignment horizontal="center"/>
      <protection/>
    </xf>
    <xf numFmtId="49" fontId="18" fillId="0" borderId="19" xfId="88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18" fillId="0" borderId="15" xfId="88" applyNumberFormat="1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18" fillId="0" borderId="0" xfId="88" applyNumberFormat="1" applyFont="1" applyFill="1" applyBorder="1" applyAlignment="1">
      <alignment horizontal="center"/>
      <protection/>
    </xf>
    <xf numFmtId="0" fontId="28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26" fillId="0" borderId="19" xfId="8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/>
    </xf>
    <xf numFmtId="0" fontId="30" fillId="0" borderId="17" xfId="0" applyFont="1" applyBorder="1" applyAlignment="1">
      <alignment horizontal="center" vertical="center" wrapText="1"/>
    </xf>
    <xf numFmtId="184" fontId="1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49" fontId="33" fillId="0" borderId="0" xfId="87" applyNumberFormat="1" applyFont="1" applyBorder="1" applyAlignment="1">
      <alignment horizontal="left"/>
      <protection/>
    </xf>
    <xf numFmtId="0" fontId="3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0" fontId="35" fillId="0" borderId="0" xfId="0" applyFont="1" applyFill="1" applyAlignment="1">
      <alignment horizontal="center"/>
    </xf>
    <xf numFmtId="0" fontId="13" fillId="0" borderId="0" xfId="0" applyFont="1" applyAlignment="1">
      <alignment/>
    </xf>
    <xf numFmtId="2" fontId="19" fillId="0" borderId="13" xfId="88" applyNumberFormat="1" applyFont="1" applyFill="1" applyBorder="1" applyAlignment="1">
      <alignment horizontal="center"/>
      <protection/>
    </xf>
    <xf numFmtId="0" fontId="19" fillId="0" borderId="13" xfId="88" applyNumberFormat="1" applyFont="1" applyFill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26" fillId="0" borderId="0" xfId="87" applyFont="1" applyBorder="1" applyAlignment="1">
      <alignment horizontal="center" vertical="center" wrapText="1"/>
      <protection/>
    </xf>
    <xf numFmtId="0" fontId="0" fillId="0" borderId="15" xfId="0" applyFont="1" applyFill="1" applyBorder="1" applyAlignment="1" quotePrefix="1">
      <alignment horizontal="center" vertical="center"/>
    </xf>
    <xf numFmtId="0" fontId="18" fillId="0" borderId="8" xfId="0" applyFont="1" applyFill="1" applyBorder="1" applyAlignment="1" quotePrefix="1">
      <alignment horizontal="center"/>
    </xf>
    <xf numFmtId="49" fontId="15" fillId="0" borderId="8" xfId="0" applyNumberFormat="1" applyFont="1" applyFill="1" applyBorder="1" applyAlignment="1">
      <alignment horizontal="center"/>
    </xf>
    <xf numFmtId="200" fontId="15" fillId="0" borderId="8" xfId="0" applyNumberFormat="1" applyFont="1" applyFill="1" applyBorder="1" applyAlignment="1">
      <alignment horizontal="left"/>
    </xf>
    <xf numFmtId="0" fontId="15" fillId="0" borderId="8" xfId="0" applyFont="1" applyFill="1" applyBorder="1" applyAlignment="1">
      <alignment/>
    </xf>
    <xf numFmtId="0" fontId="16" fillId="0" borderId="8" xfId="0" applyFont="1" applyFill="1" applyBorder="1" applyAlignment="1">
      <alignment horizontal="center"/>
    </xf>
    <xf numFmtId="0" fontId="15" fillId="0" borderId="8" xfId="0" applyFont="1" applyFill="1" applyBorder="1" applyAlignment="1">
      <alignment/>
    </xf>
    <xf numFmtId="0" fontId="27" fillId="0" borderId="20" xfId="87" applyFont="1" applyBorder="1" applyAlignment="1">
      <alignment horizontal="center" vertical="center" wrapText="1"/>
      <protection/>
    </xf>
    <xf numFmtId="0" fontId="27" fillId="0" borderId="13" xfId="87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 quotePrefix="1">
      <alignment horizont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/>
    </xf>
    <xf numFmtId="200" fontId="15" fillId="0" borderId="0" xfId="0" applyNumberFormat="1" applyFont="1" applyFill="1" applyBorder="1" applyAlignment="1">
      <alignment horizontal="left"/>
    </xf>
    <xf numFmtId="2" fontId="38" fillId="0" borderId="15" xfId="0" applyNumberFormat="1" applyFont="1" applyBorder="1" applyAlignment="1">
      <alignment horizontal="center" vertical="center"/>
    </xf>
    <xf numFmtId="2" fontId="39" fillId="0" borderId="15" xfId="0" applyNumberFormat="1" applyFont="1" applyBorder="1" applyAlignment="1">
      <alignment horizontal="center" vertical="center"/>
    </xf>
    <xf numFmtId="2" fontId="38" fillId="0" borderId="18" xfId="0" applyNumberFormat="1" applyFont="1" applyBorder="1" applyAlignment="1">
      <alignment horizontal="center" vertical="center"/>
    </xf>
    <xf numFmtId="2" fontId="39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40" fillId="0" borderId="0" xfId="87" applyNumberFormat="1" applyFont="1" applyAlignment="1">
      <alignment vertical="center" wrapText="1"/>
      <protection/>
    </xf>
    <xf numFmtId="49" fontId="33" fillId="0" borderId="0" xfId="87" applyNumberFormat="1" applyFont="1" applyBorder="1" applyAlignment="1">
      <alignment vertical="center"/>
      <protection/>
    </xf>
    <xf numFmtId="0" fontId="15" fillId="0" borderId="0" xfId="0" applyFont="1" applyFill="1" applyAlignment="1">
      <alignment/>
    </xf>
    <xf numFmtId="0" fontId="36" fillId="0" borderId="0" xfId="0" applyFont="1" applyFill="1" applyAlignment="1">
      <alignment horizontal="center" wrapText="1"/>
    </xf>
    <xf numFmtId="0" fontId="11" fillId="0" borderId="0" xfId="0" applyFont="1" applyFill="1" applyAlignment="1">
      <alignment/>
    </xf>
    <xf numFmtId="2" fontId="4" fillId="0" borderId="13" xfId="88" applyNumberFormat="1" applyFont="1" applyFill="1" applyBorder="1" applyAlignment="1">
      <alignment horizontal="center"/>
      <protection/>
    </xf>
    <xf numFmtId="2" fontId="4" fillId="0" borderId="18" xfId="0" applyNumberFormat="1" applyFont="1" applyBorder="1" applyAlignment="1">
      <alignment horizontal="center" vertical="center"/>
    </xf>
    <xf numFmtId="2" fontId="0" fillId="0" borderId="13" xfId="87" applyNumberFormat="1" applyFont="1" applyBorder="1" applyAlignment="1">
      <alignment horizontal="center" vertical="center" wrapText="1"/>
      <protection/>
    </xf>
    <xf numFmtId="2" fontId="4" fillId="0" borderId="15" xfId="88" applyNumberFormat="1" applyFont="1" applyFill="1" applyBorder="1" applyAlignment="1">
      <alignment horizontal="center"/>
      <protection/>
    </xf>
    <xf numFmtId="2" fontId="0" fillId="0" borderId="15" xfId="87" applyNumberFormat="1" applyFont="1" applyBorder="1" applyAlignment="1">
      <alignment horizontal="center" vertical="center" wrapText="1"/>
      <protection/>
    </xf>
    <xf numFmtId="2" fontId="0" fillId="0" borderId="8" xfId="87" applyNumberFormat="1" applyFont="1" applyBorder="1" applyAlignment="1">
      <alignment horizontal="center" vertical="center" wrapText="1"/>
      <protection/>
    </xf>
    <xf numFmtId="0" fontId="6" fillId="0" borderId="8" xfId="0" applyFont="1" applyBorder="1" applyAlignment="1">
      <alignment horizontal="center"/>
    </xf>
    <xf numFmtId="0" fontId="31" fillId="0" borderId="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37" fillId="0" borderId="0" xfId="88" applyNumberFormat="1" applyFont="1" applyFill="1" applyBorder="1" applyAlignment="1">
      <alignment horizontal="center"/>
      <protection/>
    </xf>
    <xf numFmtId="0" fontId="31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25" fillId="0" borderId="0" xfId="87" applyFont="1" applyBorder="1" applyAlignment="1">
      <alignment horizontal="center"/>
      <protection/>
    </xf>
    <xf numFmtId="198" fontId="41" fillId="0" borderId="13" xfId="87" applyNumberFormat="1" applyFont="1" applyBorder="1" applyAlignment="1">
      <alignment horizontal="center" vertical="center" wrapText="1"/>
      <protection/>
    </xf>
    <xf numFmtId="2" fontId="19" fillId="0" borderId="15" xfId="88" applyNumberFormat="1" applyFont="1" applyFill="1" applyBorder="1" applyAlignment="1">
      <alignment horizontal="center"/>
      <protection/>
    </xf>
    <xf numFmtId="2" fontId="0" fillId="0" borderId="18" xfId="87" applyNumberFormat="1" applyFont="1" applyBorder="1" applyAlignment="1">
      <alignment horizontal="center" vertical="center" wrapText="1"/>
      <protection/>
    </xf>
    <xf numFmtId="2" fontId="0" fillId="0" borderId="0" xfId="87" applyNumberFormat="1" applyFont="1" applyFill="1" applyBorder="1" applyAlignment="1">
      <alignment horizontal="center" vertical="center" wrapText="1"/>
      <protection/>
    </xf>
    <xf numFmtId="1" fontId="85" fillId="0" borderId="0" xfId="0" applyNumberFormat="1" applyFont="1" applyFill="1" applyAlignment="1">
      <alignment horizontal="center"/>
    </xf>
    <xf numFmtId="0" fontId="30" fillId="0" borderId="1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31" fillId="0" borderId="0" xfId="0" applyFont="1" applyAlignment="1">
      <alignment horizontal="right"/>
    </xf>
    <xf numFmtId="0" fontId="43" fillId="0" borderId="0" xfId="0" applyFont="1" applyFill="1" applyAlignment="1">
      <alignment horizontal="right"/>
    </xf>
    <xf numFmtId="0" fontId="44" fillId="0" borderId="0" xfId="0" applyFont="1" applyFill="1" applyAlignment="1">
      <alignment horizontal="right" vertical="center"/>
    </xf>
    <xf numFmtId="0" fontId="44" fillId="0" borderId="0" xfId="0" applyFont="1" applyFill="1" applyAlignment="1">
      <alignment horizontal="right"/>
    </xf>
    <xf numFmtId="0" fontId="32" fillId="0" borderId="0" xfId="0" applyFont="1" applyFill="1" applyBorder="1" applyAlignment="1">
      <alignment horizontal="right"/>
    </xf>
    <xf numFmtId="49" fontId="19" fillId="0" borderId="8" xfId="0" applyNumberFormat="1" applyFont="1" applyFill="1" applyBorder="1" applyAlignment="1">
      <alignment horizontal="left"/>
    </xf>
    <xf numFmtId="0" fontId="0" fillId="36" borderId="0" xfId="0" applyFill="1" applyAlignment="1">
      <alignment/>
    </xf>
    <xf numFmtId="1" fontId="86" fillId="0" borderId="0" xfId="0" applyNumberFormat="1" applyFont="1" applyFill="1" applyBorder="1" applyAlignment="1">
      <alignment horizontal="center"/>
    </xf>
    <xf numFmtId="1" fontId="87" fillId="0" borderId="0" xfId="0" applyNumberFormat="1" applyFont="1" applyFill="1" applyAlignment="1">
      <alignment horizontal="center"/>
    </xf>
    <xf numFmtId="184" fontId="88" fillId="0" borderId="0" xfId="0" applyNumberFormat="1" applyFont="1" applyFill="1" applyAlignment="1">
      <alignment/>
    </xf>
    <xf numFmtId="0" fontId="88" fillId="0" borderId="0" xfId="0" applyFont="1" applyFill="1" applyAlignment="1">
      <alignment/>
    </xf>
    <xf numFmtId="47" fontId="88" fillId="0" borderId="0" xfId="0" applyNumberFormat="1" applyFont="1" applyFill="1" applyAlignment="1">
      <alignment/>
    </xf>
    <xf numFmtId="1" fontId="87" fillId="0" borderId="0" xfId="0" applyNumberFormat="1" applyFont="1" applyFill="1" applyBorder="1" applyAlignment="1">
      <alignment horizontal="center"/>
    </xf>
    <xf numFmtId="184" fontId="88" fillId="0" borderId="0" xfId="0" applyNumberFormat="1" applyFont="1" applyFill="1" applyBorder="1" applyAlignment="1">
      <alignment/>
    </xf>
    <xf numFmtId="1" fontId="85" fillId="0" borderId="0" xfId="0" applyNumberFormat="1" applyFont="1" applyFill="1" applyBorder="1" applyAlignment="1">
      <alignment horizontal="center"/>
    </xf>
    <xf numFmtId="0" fontId="29" fillId="0" borderId="0" xfId="0" applyFont="1" applyFill="1" applyAlignment="1">
      <alignment vertical="center" wrapText="1"/>
    </xf>
    <xf numFmtId="0" fontId="89" fillId="0" borderId="0" xfId="0" applyFont="1" applyAlignment="1">
      <alignment/>
    </xf>
    <xf numFmtId="185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left"/>
    </xf>
    <xf numFmtId="49" fontId="23" fillId="0" borderId="0" xfId="87" applyNumberFormat="1" applyFont="1" applyFill="1" applyAlignment="1">
      <alignment vertical="center" wrapText="1"/>
      <protection/>
    </xf>
    <xf numFmtId="49" fontId="24" fillId="0" borderId="0" xfId="87" applyNumberFormat="1" applyFont="1" applyFill="1" applyBorder="1" applyAlignment="1">
      <alignment vertical="center"/>
      <protection/>
    </xf>
    <xf numFmtId="49" fontId="22" fillId="0" borderId="0" xfId="87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1" fontId="90" fillId="0" borderId="0" xfId="0" applyNumberFormat="1" applyFont="1" applyFill="1" applyAlignment="1">
      <alignment horizontal="center"/>
    </xf>
    <xf numFmtId="1" fontId="91" fillId="0" borderId="0" xfId="0" applyNumberFormat="1" applyFont="1" applyFill="1" applyAlignment="1">
      <alignment horizontal="center"/>
    </xf>
    <xf numFmtId="184" fontId="92" fillId="0" borderId="0" xfId="0" applyNumberFormat="1" applyFont="1" applyFill="1" applyAlignment="1">
      <alignment/>
    </xf>
    <xf numFmtId="0" fontId="92" fillId="0" borderId="0" xfId="0" applyFont="1" applyFill="1" applyAlignment="1">
      <alignment/>
    </xf>
    <xf numFmtId="47" fontId="92" fillId="0" borderId="0" xfId="0" applyNumberFormat="1" applyFont="1" applyFill="1" applyAlignment="1">
      <alignment/>
    </xf>
    <xf numFmtId="0" fontId="6" fillId="0" borderId="8" xfId="0" applyFont="1" applyBorder="1" applyAlignment="1">
      <alignment horizontal="center" vertical="center" wrapText="1"/>
    </xf>
    <xf numFmtId="184" fontId="89" fillId="0" borderId="0" xfId="0" applyNumberFormat="1" applyFont="1" applyFill="1" applyAlignment="1">
      <alignment/>
    </xf>
    <xf numFmtId="0" fontId="0" fillId="0" borderId="15" xfId="0" applyFont="1" applyBorder="1" applyAlignment="1" quotePrefix="1">
      <alignment horizontal="center" vertical="center"/>
    </xf>
    <xf numFmtId="0" fontId="0" fillId="0" borderId="17" xfId="0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left"/>
    </xf>
    <xf numFmtId="2" fontId="88" fillId="0" borderId="0" xfId="0" applyNumberFormat="1" applyFont="1" applyFill="1" applyBorder="1" applyAlignment="1">
      <alignment horizontal="center"/>
    </xf>
    <xf numFmtId="198" fontId="88" fillId="0" borderId="0" xfId="0" applyNumberFormat="1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184" fontId="93" fillId="0" borderId="0" xfId="0" applyNumberFormat="1" applyFont="1" applyFill="1" applyBorder="1" applyAlignment="1">
      <alignment horizontal="center"/>
    </xf>
    <xf numFmtId="47" fontId="93" fillId="0" borderId="0" xfId="0" applyNumberFormat="1" applyFont="1" applyFill="1" applyBorder="1" applyAlignment="1">
      <alignment horizontal="center"/>
    </xf>
    <xf numFmtId="0" fontId="88" fillId="0" borderId="0" xfId="87" applyFont="1" applyFill="1" applyBorder="1" applyAlignment="1">
      <alignment horizontal="center"/>
      <protection/>
    </xf>
    <xf numFmtId="0" fontId="88" fillId="0" borderId="0" xfId="0" applyFont="1" applyFill="1" applyBorder="1" applyAlignment="1">
      <alignment/>
    </xf>
    <xf numFmtId="1" fontId="19" fillId="0" borderId="8" xfId="0" applyNumberFormat="1" applyFont="1" applyFill="1" applyBorder="1" applyAlignment="1">
      <alignment horizontal="center"/>
    </xf>
    <xf numFmtId="2" fontId="19" fillId="0" borderId="8" xfId="0" applyNumberFormat="1" applyFont="1" applyFill="1" applyBorder="1" applyAlignment="1">
      <alignment horizontal="center"/>
    </xf>
    <xf numFmtId="0" fontId="31" fillId="0" borderId="21" xfId="0" applyFont="1" applyBorder="1" applyAlignment="1">
      <alignment horizontal="center" vertical="center"/>
    </xf>
    <xf numFmtId="198" fontId="41" fillId="0" borderId="15" xfId="87" applyNumberFormat="1" applyFont="1" applyBorder="1" applyAlignment="1">
      <alignment horizontal="center" vertical="center" wrapText="1"/>
      <protection/>
    </xf>
    <xf numFmtId="200" fontId="19" fillId="0" borderId="21" xfId="0" applyNumberFormat="1" applyFont="1" applyFill="1" applyBorder="1" applyAlignment="1">
      <alignment horizontal="left"/>
    </xf>
    <xf numFmtId="0" fontId="15" fillId="0" borderId="21" xfId="0" applyFont="1" applyFill="1" applyBorder="1" applyAlignment="1">
      <alignment horizontal="left"/>
    </xf>
    <xf numFmtId="200" fontId="15" fillId="0" borderId="21" xfId="0" applyNumberFormat="1" applyFont="1" applyFill="1" applyBorder="1" applyAlignment="1">
      <alignment horizontal="left"/>
    </xf>
    <xf numFmtId="0" fontId="15" fillId="0" borderId="21" xfId="0" applyFont="1" applyFill="1" applyBorder="1" applyAlignment="1">
      <alignment/>
    </xf>
    <xf numFmtId="2" fontId="28" fillId="0" borderId="0" xfId="0" applyNumberFormat="1" applyFont="1" applyBorder="1" applyAlignment="1">
      <alignment horizontal="center" vertical="center"/>
    </xf>
    <xf numFmtId="184" fontId="13" fillId="0" borderId="0" xfId="0" applyNumberFormat="1" applyFont="1" applyFill="1" applyBorder="1" applyAlignment="1">
      <alignment horizontal="center"/>
    </xf>
    <xf numFmtId="0" fontId="0" fillId="0" borderId="0" xfId="87" applyFont="1" applyFill="1" applyBorder="1" applyAlignment="1">
      <alignment horizontal="center"/>
      <protection/>
    </xf>
    <xf numFmtId="1" fontId="3" fillId="0" borderId="0" xfId="0" applyNumberFormat="1" applyFont="1" applyFill="1" applyAlignment="1">
      <alignment horizontal="center"/>
    </xf>
    <xf numFmtId="184" fontId="0" fillId="0" borderId="0" xfId="0" applyNumberFormat="1" applyFont="1" applyFill="1" applyBorder="1" applyAlignment="1">
      <alignment/>
    </xf>
    <xf numFmtId="1" fontId="94" fillId="0" borderId="0" xfId="0" applyNumberFormat="1" applyFont="1" applyFill="1" applyAlignment="1">
      <alignment horizontal="center"/>
    </xf>
    <xf numFmtId="0" fontId="89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98" fontId="0" fillId="0" borderId="0" xfId="0" applyNumberFormat="1" applyFont="1" applyFill="1" applyBorder="1" applyAlignment="1">
      <alignment horizontal="center"/>
    </xf>
    <xf numFmtId="47" fontId="13" fillId="0" borderId="0" xfId="0" applyNumberFormat="1" applyFont="1" applyFill="1" applyBorder="1" applyAlignment="1">
      <alignment horizontal="center"/>
    </xf>
    <xf numFmtId="47" fontId="0" fillId="0" borderId="0" xfId="0" applyNumberFormat="1" applyFont="1" applyFill="1" applyAlignment="1">
      <alignment/>
    </xf>
    <xf numFmtId="47" fontId="0" fillId="0" borderId="0" xfId="0" applyNumberFormat="1" applyFont="1" applyFill="1" applyBorder="1" applyAlignment="1">
      <alignment/>
    </xf>
    <xf numFmtId="0" fontId="0" fillId="0" borderId="8" xfId="0" applyBorder="1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1" fontId="28" fillId="0" borderId="8" xfId="0" applyNumberFormat="1" applyFont="1" applyFill="1" applyBorder="1" applyAlignment="1">
      <alignment horizontal="center" vertical="center"/>
    </xf>
    <xf numFmtId="1" fontId="28" fillId="0" borderId="8" xfId="0" applyNumberFormat="1" applyFont="1" applyBorder="1" applyAlignment="1">
      <alignment horizontal="center" vertical="center"/>
    </xf>
    <xf numFmtId="1" fontId="28" fillId="0" borderId="15" xfId="0" applyNumberFormat="1" applyFont="1" applyFill="1" applyBorder="1" applyAlignment="1">
      <alignment horizontal="center" vertical="center"/>
    </xf>
    <xf numFmtId="1" fontId="28" fillId="0" borderId="15" xfId="0" applyNumberFormat="1" applyFont="1" applyBorder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0" fillId="0" borderId="0" xfId="87" applyNumberFormat="1" applyFont="1" applyFill="1" applyBorder="1" applyAlignment="1">
      <alignment horizontal="center"/>
      <protection/>
    </xf>
    <xf numFmtId="0" fontId="0" fillId="37" borderId="0" xfId="0" applyFill="1" applyAlignment="1">
      <alignment/>
    </xf>
    <xf numFmtId="49" fontId="22" fillId="0" borderId="0" xfId="87" applyNumberFormat="1" applyFont="1" applyBorder="1" applyAlignment="1">
      <alignment horizontal="left"/>
      <protection/>
    </xf>
    <xf numFmtId="49" fontId="24" fillId="0" borderId="0" xfId="87" applyNumberFormat="1" applyFont="1" applyBorder="1" applyAlignment="1">
      <alignment horizontal="center" vertical="center"/>
      <protection/>
    </xf>
    <xf numFmtId="0" fontId="21" fillId="0" borderId="0" xfId="0" applyFont="1" applyFill="1" applyAlignment="1">
      <alignment horizontal="center" vertical="center" wrapText="1"/>
    </xf>
    <xf numFmtId="49" fontId="23" fillId="0" borderId="0" xfId="87" applyNumberFormat="1" applyFont="1" applyAlignment="1">
      <alignment horizontal="center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7" fillId="0" borderId="13" xfId="87" applyFont="1" applyBorder="1" applyAlignment="1">
      <alignment horizontal="center" vertical="center" wrapText="1"/>
      <protection/>
    </xf>
    <xf numFmtId="0" fontId="27" fillId="0" borderId="23" xfId="87" applyFont="1" applyBorder="1" applyAlignment="1">
      <alignment horizontal="center" vertical="center" wrapText="1"/>
      <protection/>
    </xf>
    <xf numFmtId="0" fontId="31" fillId="0" borderId="1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28" fillId="0" borderId="18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/>
    </xf>
    <xf numFmtId="200" fontId="19" fillId="0" borderId="18" xfId="0" applyNumberFormat="1" applyFont="1" applyFill="1" applyBorder="1" applyAlignment="1">
      <alignment horizontal="left"/>
    </xf>
    <xf numFmtId="0" fontId="19" fillId="0" borderId="15" xfId="88" applyNumberFormat="1" applyFont="1" applyFill="1" applyBorder="1" applyAlignment="1">
      <alignment horizontal="center"/>
      <protection/>
    </xf>
    <xf numFmtId="2" fontId="19" fillId="0" borderId="26" xfId="88" applyNumberFormat="1" applyFont="1" applyFill="1" applyBorder="1" applyAlignment="1">
      <alignment horizontal="center"/>
      <protection/>
    </xf>
    <xf numFmtId="1" fontId="30" fillId="0" borderId="15" xfId="0" applyNumberFormat="1" applyFont="1" applyBorder="1" applyAlignment="1">
      <alignment horizontal="center" vertical="center"/>
    </xf>
    <xf numFmtId="1" fontId="30" fillId="0" borderId="13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19" fillId="0" borderId="15" xfId="88" applyNumberFormat="1" applyFont="1" applyFill="1" applyBorder="1" applyAlignment="1">
      <alignment horizontal="center" vertical="center"/>
      <protection/>
    </xf>
    <xf numFmtId="2" fontId="4" fillId="0" borderId="15" xfId="88" applyNumberFormat="1" applyFont="1" applyFill="1" applyBorder="1" applyAlignment="1">
      <alignment horizontal="center" vertical="center"/>
      <protection/>
    </xf>
    <xf numFmtId="2" fontId="15" fillId="0" borderId="4" xfId="0" applyNumberFormat="1" applyFont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left"/>
    </xf>
    <xf numFmtId="200" fontId="15" fillId="0" borderId="18" xfId="0" applyNumberFormat="1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2" fontId="15" fillId="0" borderId="13" xfId="88" applyNumberFormat="1" applyFont="1" applyFill="1" applyBorder="1" applyAlignment="1">
      <alignment horizontal="center"/>
      <protection/>
    </xf>
    <xf numFmtId="0" fontId="6" fillId="0" borderId="8" xfId="0" applyFont="1" applyBorder="1" applyAlignment="1">
      <alignment horizontal="center"/>
    </xf>
    <xf numFmtId="2" fontId="45" fillId="0" borderId="15" xfId="0" applyNumberFormat="1" applyFont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2" fontId="45" fillId="0" borderId="15" xfId="0" applyNumberFormat="1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left"/>
    </xf>
    <xf numFmtId="2" fontId="45" fillId="0" borderId="8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 quotePrefix="1">
      <alignment horizontal="center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 3" xfId="86"/>
    <cellStyle name="Normal_disc" xfId="87"/>
    <cellStyle name="Normal_Starts" xfId="88"/>
    <cellStyle name="Note" xfId="89"/>
    <cellStyle name="Output" xfId="90"/>
    <cellStyle name="Percent" xfId="91"/>
    <cellStyle name="Percent [0]" xfId="92"/>
    <cellStyle name="Percent [00]" xfId="93"/>
    <cellStyle name="Percent [2]" xfId="94"/>
    <cellStyle name="PrePop Currency (0)" xfId="95"/>
    <cellStyle name="PrePop Currency (2)" xfId="96"/>
    <cellStyle name="PrePop Units (0)" xfId="97"/>
    <cellStyle name="PrePop Units (1)" xfId="98"/>
    <cellStyle name="PrePop Units (2)" xfId="99"/>
    <cellStyle name="Text Indent A" xfId="100"/>
    <cellStyle name="Text Indent B" xfId="101"/>
    <cellStyle name="Text Indent C" xfId="102"/>
    <cellStyle name="Title" xfId="103"/>
    <cellStyle name="Total" xfId="104"/>
    <cellStyle name="Walutowy [0]_PLDT" xfId="105"/>
    <cellStyle name="Walutowy_PLDT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25">
      <selection activeCell="F37" sqref="F8:F37"/>
    </sheetView>
  </sheetViews>
  <sheetFormatPr defaultColWidth="9.140625" defaultRowHeight="12.75"/>
  <cols>
    <col min="1" max="1" width="5.7109375" style="0" customWidth="1"/>
    <col min="2" max="2" width="7.421875" style="0" customWidth="1"/>
    <col min="3" max="3" width="24.57421875" style="0" customWidth="1"/>
    <col min="4" max="4" width="11.00390625" style="0" customWidth="1"/>
    <col min="5" max="5" width="23.7109375" style="0" customWidth="1"/>
  </cols>
  <sheetData>
    <row r="1" spans="2:7" ht="20.25" customHeight="1">
      <c r="B1" s="248" t="s">
        <v>54</v>
      </c>
      <c r="C1" s="248"/>
      <c r="D1" s="248"/>
      <c r="E1" s="248"/>
      <c r="F1" s="248"/>
      <c r="G1" s="36"/>
    </row>
    <row r="2" spans="2:7" ht="27" customHeight="1">
      <c r="B2" s="248"/>
      <c r="C2" s="248"/>
      <c r="D2" s="248"/>
      <c r="E2" s="248"/>
      <c r="F2" s="248"/>
      <c r="G2" s="36"/>
    </row>
    <row r="3" spans="2:7" ht="23.25">
      <c r="B3" s="36"/>
      <c r="C3" s="36"/>
      <c r="D3" s="36"/>
      <c r="E3" s="36"/>
      <c r="F3" s="36"/>
      <c r="G3" s="36"/>
    </row>
    <row r="4" spans="2:7" ht="27" customHeight="1">
      <c r="B4" s="243" t="s">
        <v>8</v>
      </c>
      <c r="C4" s="243"/>
      <c r="D4" s="246" t="s">
        <v>19</v>
      </c>
      <c r="E4" s="246"/>
      <c r="F4" s="47"/>
      <c r="G4" s="47"/>
    </row>
    <row r="5" spans="2:7" ht="18.75">
      <c r="B5" s="37" t="s">
        <v>125</v>
      </c>
      <c r="C5" s="48"/>
      <c r="D5" s="244" t="s">
        <v>10</v>
      </c>
      <c r="E5" s="244"/>
      <c r="F5" s="48"/>
      <c r="G5" s="48"/>
    </row>
    <row r="6" spans="2:8" ht="15.75">
      <c r="B6" s="46"/>
      <c r="C6" s="38"/>
      <c r="D6" s="243"/>
      <c r="E6" s="243"/>
      <c r="F6" s="39"/>
      <c r="G6" s="157"/>
      <c r="H6" s="58"/>
    </row>
    <row r="7" spans="1:8" ht="45">
      <c r="A7" s="155" t="s">
        <v>27</v>
      </c>
      <c r="B7" s="40" t="s">
        <v>11</v>
      </c>
      <c r="C7" s="40" t="s">
        <v>12</v>
      </c>
      <c r="D7" s="40" t="s">
        <v>13</v>
      </c>
      <c r="E7" s="263" t="s">
        <v>14</v>
      </c>
      <c r="F7" s="120" t="s">
        <v>15</v>
      </c>
      <c r="G7" s="82"/>
      <c r="H7" s="58"/>
    </row>
    <row r="8" spans="1:8" ht="15">
      <c r="A8" s="150">
        <v>1</v>
      </c>
      <c r="B8" s="54">
        <v>48</v>
      </c>
      <c r="C8" s="55" t="s">
        <v>157</v>
      </c>
      <c r="D8" s="56" t="s">
        <v>158</v>
      </c>
      <c r="E8" s="265" t="s">
        <v>155</v>
      </c>
      <c r="F8" s="282">
        <v>4.46</v>
      </c>
      <c r="G8" s="69"/>
      <c r="H8" s="58"/>
    </row>
    <row r="9" spans="1:8" ht="15">
      <c r="A9" s="150">
        <v>2</v>
      </c>
      <c r="B9" s="54">
        <v>9</v>
      </c>
      <c r="C9" s="55" t="s">
        <v>244</v>
      </c>
      <c r="D9" s="56" t="s">
        <v>33</v>
      </c>
      <c r="E9" s="265" t="s">
        <v>35</v>
      </c>
      <c r="F9" s="282">
        <v>4.77</v>
      </c>
      <c r="G9" s="69"/>
      <c r="H9" s="58"/>
    </row>
    <row r="10" spans="1:8" ht="15">
      <c r="A10" s="150">
        <v>3</v>
      </c>
      <c r="B10" s="50">
        <v>33</v>
      </c>
      <c r="C10" s="51" t="s">
        <v>182</v>
      </c>
      <c r="D10" s="52" t="s">
        <v>62</v>
      </c>
      <c r="E10" s="264" t="s">
        <v>180</v>
      </c>
      <c r="F10" s="282">
        <v>4.85</v>
      </c>
      <c r="G10" s="69"/>
      <c r="H10" s="58"/>
    </row>
    <row r="11" spans="1:8" ht="15">
      <c r="A11" s="150">
        <v>4</v>
      </c>
      <c r="B11" s="54">
        <v>19</v>
      </c>
      <c r="C11" s="51" t="s">
        <v>220</v>
      </c>
      <c r="D11" s="52" t="s">
        <v>33</v>
      </c>
      <c r="E11" s="264" t="s">
        <v>41</v>
      </c>
      <c r="F11" s="282">
        <v>5.64</v>
      </c>
      <c r="G11" s="69"/>
      <c r="H11" s="58"/>
    </row>
    <row r="12" spans="1:8" ht="15">
      <c r="A12" s="150">
        <v>5</v>
      </c>
      <c r="B12" s="54">
        <v>8</v>
      </c>
      <c r="C12" s="51" t="s">
        <v>88</v>
      </c>
      <c r="D12" s="52" t="s">
        <v>33</v>
      </c>
      <c r="E12" s="264" t="s">
        <v>35</v>
      </c>
      <c r="F12" s="282">
        <v>5.68</v>
      </c>
      <c r="G12" s="69"/>
      <c r="H12" s="58"/>
    </row>
    <row r="13" spans="1:8" ht="15">
      <c r="A13" s="150">
        <v>6</v>
      </c>
      <c r="B13" s="54">
        <v>56</v>
      </c>
      <c r="C13" s="55" t="s">
        <v>108</v>
      </c>
      <c r="D13" s="56" t="s">
        <v>109</v>
      </c>
      <c r="E13" s="265" t="s">
        <v>5</v>
      </c>
      <c r="F13" s="282">
        <v>5.78</v>
      </c>
      <c r="G13" s="69"/>
      <c r="H13" s="58"/>
    </row>
    <row r="14" spans="1:8" ht="15">
      <c r="A14" s="150">
        <v>7</v>
      </c>
      <c r="B14" s="54">
        <v>45</v>
      </c>
      <c r="C14" s="55" t="s">
        <v>76</v>
      </c>
      <c r="D14" s="56" t="s">
        <v>77</v>
      </c>
      <c r="E14" s="265" t="s">
        <v>68</v>
      </c>
      <c r="F14" s="282">
        <v>5.94</v>
      </c>
      <c r="G14" s="69"/>
      <c r="H14" s="58"/>
    </row>
    <row r="15" spans="1:8" ht="15">
      <c r="A15" s="150">
        <v>8</v>
      </c>
      <c r="B15" s="54">
        <v>3</v>
      </c>
      <c r="C15" s="55" t="s">
        <v>242</v>
      </c>
      <c r="D15" s="56" t="s">
        <v>33</v>
      </c>
      <c r="E15" s="265" t="s">
        <v>35</v>
      </c>
      <c r="F15" s="282">
        <v>6.24</v>
      </c>
      <c r="G15" s="69"/>
      <c r="H15" s="58"/>
    </row>
    <row r="16" spans="1:8" ht="15">
      <c r="A16" s="150">
        <v>8</v>
      </c>
      <c r="B16" s="54">
        <v>59</v>
      </c>
      <c r="C16" s="55" t="s">
        <v>110</v>
      </c>
      <c r="D16" s="56" t="s">
        <v>111</v>
      </c>
      <c r="E16" s="265" t="s">
        <v>5</v>
      </c>
      <c r="F16" s="282">
        <v>6.24</v>
      </c>
      <c r="G16" s="69"/>
      <c r="H16" s="58"/>
    </row>
    <row r="17" spans="1:8" ht="15">
      <c r="A17" s="150">
        <v>10</v>
      </c>
      <c r="B17" s="54">
        <v>14</v>
      </c>
      <c r="C17" s="55" t="s">
        <v>93</v>
      </c>
      <c r="D17" s="56" t="s">
        <v>33</v>
      </c>
      <c r="E17" s="265" t="s">
        <v>41</v>
      </c>
      <c r="F17" s="282">
        <v>6.41</v>
      </c>
      <c r="G17" s="69"/>
      <c r="H17" s="58"/>
    </row>
    <row r="18" spans="1:8" ht="15">
      <c r="A18" s="150">
        <v>11</v>
      </c>
      <c r="B18" s="50">
        <v>53</v>
      </c>
      <c r="C18" s="117" t="s">
        <v>132</v>
      </c>
      <c r="D18" s="56" t="s">
        <v>133</v>
      </c>
      <c r="E18" s="265" t="s">
        <v>39</v>
      </c>
      <c r="F18" s="282">
        <v>6.44</v>
      </c>
      <c r="G18" s="69"/>
      <c r="H18" s="58"/>
    </row>
    <row r="19" spans="1:8" ht="15">
      <c r="A19" s="150">
        <v>12</v>
      </c>
      <c r="B19" s="54">
        <v>60</v>
      </c>
      <c r="C19" s="55" t="s">
        <v>257</v>
      </c>
      <c r="D19" s="56" t="s">
        <v>258</v>
      </c>
      <c r="E19" s="265" t="s">
        <v>5</v>
      </c>
      <c r="F19" s="282">
        <v>6.47</v>
      </c>
      <c r="G19" s="69"/>
      <c r="H19" s="58"/>
    </row>
    <row r="20" spans="1:8" ht="15">
      <c r="A20" s="150">
        <v>13</v>
      </c>
      <c r="B20" s="54">
        <v>57</v>
      </c>
      <c r="C20" s="55" t="s">
        <v>254</v>
      </c>
      <c r="D20" s="56" t="s">
        <v>255</v>
      </c>
      <c r="E20" s="265" t="s">
        <v>5</v>
      </c>
      <c r="F20" s="282">
        <v>6.48</v>
      </c>
      <c r="G20" s="69"/>
      <c r="H20" s="58"/>
    </row>
    <row r="21" spans="1:8" ht="15">
      <c r="A21" s="150">
        <v>14</v>
      </c>
      <c r="B21" s="50">
        <v>55</v>
      </c>
      <c r="C21" s="51" t="s">
        <v>101</v>
      </c>
      <c r="D21" s="52" t="s">
        <v>102</v>
      </c>
      <c r="E21" s="264" t="s">
        <v>5</v>
      </c>
      <c r="F21" s="282">
        <v>6.64</v>
      </c>
      <c r="G21" s="69"/>
      <c r="H21" s="58"/>
    </row>
    <row r="22" spans="1:8" ht="15">
      <c r="A22" s="150">
        <v>14</v>
      </c>
      <c r="B22" s="54">
        <v>1</v>
      </c>
      <c r="C22" s="55" t="s">
        <v>239</v>
      </c>
      <c r="D22" s="56" t="s">
        <v>30</v>
      </c>
      <c r="E22" s="265" t="s">
        <v>35</v>
      </c>
      <c r="F22" s="282">
        <v>6.64</v>
      </c>
      <c r="G22" s="69"/>
      <c r="H22" s="58"/>
    </row>
    <row r="23" spans="1:8" ht="15">
      <c r="A23" s="150">
        <v>16</v>
      </c>
      <c r="B23" s="50">
        <v>2</v>
      </c>
      <c r="C23" s="51" t="s">
        <v>240</v>
      </c>
      <c r="D23" s="52" t="s">
        <v>30</v>
      </c>
      <c r="E23" s="264" t="s">
        <v>35</v>
      </c>
      <c r="F23" s="282">
        <v>6.66</v>
      </c>
      <c r="G23" s="69"/>
      <c r="H23" s="58"/>
    </row>
    <row r="24" spans="1:8" ht="15">
      <c r="A24" s="150">
        <v>17</v>
      </c>
      <c r="B24" s="54">
        <v>63</v>
      </c>
      <c r="C24" s="55" t="s">
        <v>31</v>
      </c>
      <c r="D24" s="56" t="s">
        <v>42</v>
      </c>
      <c r="E24" s="265" t="s">
        <v>6</v>
      </c>
      <c r="F24" s="282">
        <v>6.78</v>
      </c>
      <c r="G24" s="69"/>
      <c r="H24" s="58"/>
    </row>
    <row r="25" spans="1:8" ht="15">
      <c r="A25" s="150">
        <v>18</v>
      </c>
      <c r="B25" s="54">
        <v>10</v>
      </c>
      <c r="C25" s="117" t="s">
        <v>245</v>
      </c>
      <c r="D25" s="56" t="s">
        <v>30</v>
      </c>
      <c r="E25" s="265" t="s">
        <v>35</v>
      </c>
      <c r="F25" s="282">
        <v>6.86</v>
      </c>
      <c r="G25" s="69"/>
      <c r="H25" s="58"/>
    </row>
    <row r="26" spans="1:8" ht="15">
      <c r="A26" s="150">
        <v>19</v>
      </c>
      <c r="B26" s="54">
        <v>58</v>
      </c>
      <c r="C26" s="55" t="s">
        <v>256</v>
      </c>
      <c r="D26" s="56" t="s">
        <v>255</v>
      </c>
      <c r="E26" s="265" t="s">
        <v>5</v>
      </c>
      <c r="F26" s="282">
        <v>6.87</v>
      </c>
      <c r="G26" s="69"/>
      <c r="H26" s="58"/>
    </row>
    <row r="27" spans="1:8" ht="15">
      <c r="A27" s="150">
        <v>20</v>
      </c>
      <c r="B27" s="54">
        <v>17</v>
      </c>
      <c r="C27" s="55" t="s">
        <v>94</v>
      </c>
      <c r="D27" s="56" t="s">
        <v>33</v>
      </c>
      <c r="E27" s="265" t="s">
        <v>41</v>
      </c>
      <c r="F27" s="282">
        <v>6.92</v>
      </c>
      <c r="G27" s="69"/>
      <c r="H27" s="58"/>
    </row>
    <row r="28" spans="1:8" ht="15">
      <c r="A28" s="150">
        <v>21</v>
      </c>
      <c r="B28" s="54">
        <v>51</v>
      </c>
      <c r="C28" s="55" t="s">
        <v>140</v>
      </c>
      <c r="D28" s="56" t="s">
        <v>28</v>
      </c>
      <c r="E28" s="265" t="s">
        <v>138</v>
      </c>
      <c r="F28" s="282">
        <v>6.95</v>
      </c>
      <c r="G28" s="69"/>
      <c r="H28" s="58"/>
    </row>
    <row r="29" spans="1:8" ht="15">
      <c r="A29" s="150">
        <v>22</v>
      </c>
      <c r="B29" s="54">
        <v>11</v>
      </c>
      <c r="C29" s="51" t="s">
        <v>246</v>
      </c>
      <c r="D29" s="52" t="s">
        <v>33</v>
      </c>
      <c r="E29" s="264" t="s">
        <v>35</v>
      </c>
      <c r="F29" s="282">
        <v>7.02</v>
      </c>
      <c r="G29" s="69"/>
      <c r="H29" s="58"/>
    </row>
    <row r="30" spans="1:8" ht="15">
      <c r="A30" s="150">
        <v>23</v>
      </c>
      <c r="B30" s="54">
        <v>15</v>
      </c>
      <c r="C30" s="55" t="s">
        <v>218</v>
      </c>
      <c r="D30" s="56" t="s">
        <v>33</v>
      </c>
      <c r="E30" s="265" t="s">
        <v>41</v>
      </c>
      <c r="F30" s="282">
        <v>7.18</v>
      </c>
      <c r="G30" s="69"/>
      <c r="H30" s="58"/>
    </row>
    <row r="31" spans="1:8" ht="15">
      <c r="A31" s="150">
        <v>23</v>
      </c>
      <c r="B31" s="54">
        <v>16</v>
      </c>
      <c r="C31" s="51" t="s">
        <v>219</v>
      </c>
      <c r="D31" s="52" t="s">
        <v>30</v>
      </c>
      <c r="E31" s="264" t="s">
        <v>41</v>
      </c>
      <c r="F31" s="282">
        <v>7.18</v>
      </c>
      <c r="G31" s="69"/>
      <c r="H31" s="58"/>
    </row>
    <row r="32" spans="1:8" ht="15">
      <c r="A32" s="150">
        <v>25</v>
      </c>
      <c r="B32" s="54">
        <v>7</v>
      </c>
      <c r="C32" s="55" t="s">
        <v>37</v>
      </c>
      <c r="D32" s="56" t="s">
        <v>33</v>
      </c>
      <c r="E32" s="265" t="s">
        <v>35</v>
      </c>
      <c r="F32" s="282">
        <v>7.38</v>
      </c>
      <c r="G32" s="69"/>
      <c r="H32" s="58"/>
    </row>
    <row r="33" spans="1:8" ht="15">
      <c r="A33" s="150">
        <v>26</v>
      </c>
      <c r="B33" s="54">
        <v>6</v>
      </c>
      <c r="C33" s="55" t="s">
        <v>36</v>
      </c>
      <c r="D33" s="56" t="s">
        <v>33</v>
      </c>
      <c r="E33" s="265" t="s">
        <v>35</v>
      </c>
      <c r="F33" s="282">
        <v>7.48</v>
      </c>
      <c r="G33" s="69"/>
      <c r="H33" s="58"/>
    </row>
    <row r="34" spans="1:8" ht="15">
      <c r="A34" s="150">
        <v>27</v>
      </c>
      <c r="B34" s="54">
        <v>52</v>
      </c>
      <c r="C34" s="55" t="s">
        <v>141</v>
      </c>
      <c r="D34" s="56" t="s">
        <v>142</v>
      </c>
      <c r="E34" s="265" t="s">
        <v>138</v>
      </c>
      <c r="F34" s="282">
        <v>8.83</v>
      </c>
      <c r="G34" s="69"/>
      <c r="H34" s="58"/>
    </row>
    <row r="35" spans="1:8" ht="15">
      <c r="A35" s="150">
        <v>28</v>
      </c>
      <c r="B35" s="54">
        <v>50</v>
      </c>
      <c r="C35" s="55" t="s">
        <v>136</v>
      </c>
      <c r="D35" s="56" t="s">
        <v>137</v>
      </c>
      <c r="E35" s="265" t="s">
        <v>138</v>
      </c>
      <c r="F35" s="282">
        <v>9.04</v>
      </c>
      <c r="G35" s="69"/>
      <c r="H35" s="58"/>
    </row>
    <row r="36" spans="1:8" ht="15">
      <c r="A36" s="150">
        <v>29</v>
      </c>
      <c r="B36" s="54">
        <v>5</v>
      </c>
      <c r="C36" s="55" t="s">
        <v>243</v>
      </c>
      <c r="D36" s="56" t="s">
        <v>30</v>
      </c>
      <c r="E36" s="265" t="s">
        <v>35</v>
      </c>
      <c r="F36" s="282">
        <v>9.09</v>
      </c>
      <c r="G36" s="69"/>
      <c r="H36" s="58"/>
    </row>
    <row r="37" spans="1:8" ht="15">
      <c r="A37" s="150">
        <v>30</v>
      </c>
      <c r="B37" s="54">
        <v>18</v>
      </c>
      <c r="C37" s="55" t="s">
        <v>96</v>
      </c>
      <c r="D37" s="56" t="s">
        <v>33</v>
      </c>
      <c r="E37" s="265" t="s">
        <v>41</v>
      </c>
      <c r="F37" s="282">
        <v>9.21</v>
      </c>
      <c r="G37" s="69"/>
      <c r="H37" s="58"/>
    </row>
    <row r="38" spans="6:8" ht="12.75">
      <c r="F38" s="58"/>
      <c r="G38" s="58"/>
      <c r="H38" s="58"/>
    </row>
    <row r="39" ht="12.75">
      <c r="H39" s="58"/>
    </row>
    <row r="40" ht="12.75">
      <c r="H40" s="58"/>
    </row>
    <row r="41" ht="12.75">
      <c r="H41" s="58"/>
    </row>
    <row r="42" spans="2:8" ht="20.25" customHeight="1">
      <c r="B42" s="248" t="s">
        <v>54</v>
      </c>
      <c r="C42" s="248"/>
      <c r="D42" s="248"/>
      <c r="E42" s="248"/>
      <c r="F42" s="248"/>
      <c r="H42" s="58"/>
    </row>
    <row r="43" spans="2:8" ht="25.5" customHeight="1">
      <c r="B43" s="248"/>
      <c r="C43" s="248"/>
      <c r="D43" s="248"/>
      <c r="E43" s="248"/>
      <c r="F43" s="248"/>
      <c r="H43" s="58"/>
    </row>
    <row r="44" spans="2:8" ht="23.25">
      <c r="B44" s="36"/>
      <c r="C44" s="36"/>
      <c r="D44" s="36"/>
      <c r="E44" s="36"/>
      <c r="F44" s="36"/>
      <c r="H44" s="58"/>
    </row>
    <row r="45" spans="2:8" ht="27">
      <c r="B45" s="243" t="s">
        <v>8</v>
      </c>
      <c r="C45" s="243"/>
      <c r="D45" s="246" t="s">
        <v>19</v>
      </c>
      <c r="E45" s="246"/>
      <c r="F45" s="47"/>
      <c r="H45" s="58"/>
    </row>
    <row r="46" spans="2:8" ht="18.75">
      <c r="B46" s="37" t="s">
        <v>125</v>
      </c>
      <c r="C46" s="48"/>
      <c r="D46" s="244" t="s">
        <v>16</v>
      </c>
      <c r="E46" s="244"/>
      <c r="F46" s="48"/>
      <c r="H46" s="58"/>
    </row>
    <row r="47" spans="2:8" ht="15.75">
      <c r="B47" s="46"/>
      <c r="C47" s="38"/>
      <c r="D47" s="243"/>
      <c r="E47" s="243"/>
      <c r="F47" s="39"/>
      <c r="H47" s="58"/>
    </row>
    <row r="48" spans="1:8" ht="45">
      <c r="A48" s="155" t="s">
        <v>27</v>
      </c>
      <c r="B48" s="40" t="s">
        <v>11</v>
      </c>
      <c r="C48" s="40" t="s">
        <v>12</v>
      </c>
      <c r="D48" s="40" t="s">
        <v>13</v>
      </c>
      <c r="E48" s="263" t="s">
        <v>14</v>
      </c>
      <c r="F48" s="120" t="s">
        <v>15</v>
      </c>
      <c r="G48" s="262"/>
      <c r="H48" s="58"/>
    </row>
    <row r="49" spans="1:8" ht="15">
      <c r="A49" s="150">
        <v>1</v>
      </c>
      <c r="B49" s="50">
        <v>72</v>
      </c>
      <c r="C49" s="51" t="s">
        <v>29</v>
      </c>
      <c r="D49" s="52" t="s">
        <v>28</v>
      </c>
      <c r="E49" s="264" t="s">
        <v>6</v>
      </c>
      <c r="F49" s="282">
        <v>10.93</v>
      </c>
      <c r="G49" s="262"/>
      <c r="H49" s="58"/>
    </row>
    <row r="50" spans="1:8" ht="15">
      <c r="A50" s="150">
        <v>2</v>
      </c>
      <c r="B50" s="50">
        <v>42</v>
      </c>
      <c r="C50" s="55" t="s">
        <v>208</v>
      </c>
      <c r="D50" s="56" t="s">
        <v>33</v>
      </c>
      <c r="E50" s="265" t="s">
        <v>56</v>
      </c>
      <c r="F50" s="282">
        <v>9.46</v>
      </c>
      <c r="G50" s="262"/>
      <c r="H50" s="58"/>
    </row>
    <row r="51" spans="1:8" ht="15">
      <c r="A51" s="150">
        <v>3</v>
      </c>
      <c r="B51" s="50">
        <v>63</v>
      </c>
      <c r="C51" s="55" t="s">
        <v>98</v>
      </c>
      <c r="D51" s="56" t="s">
        <v>99</v>
      </c>
      <c r="E51" s="265" t="s">
        <v>5</v>
      </c>
      <c r="F51" s="282">
        <v>9.1</v>
      </c>
      <c r="G51" s="262"/>
      <c r="H51" s="58"/>
    </row>
    <row r="52" spans="1:8" ht="15">
      <c r="A52" s="150">
        <v>4</v>
      </c>
      <c r="B52" s="50">
        <v>1</v>
      </c>
      <c r="C52" s="55" t="s">
        <v>230</v>
      </c>
      <c r="D52" s="56" t="s">
        <v>30</v>
      </c>
      <c r="E52" s="265" t="s">
        <v>35</v>
      </c>
      <c r="F52" s="282">
        <v>9.07</v>
      </c>
      <c r="G52" s="262"/>
      <c r="H52" s="58"/>
    </row>
    <row r="53" spans="1:8" ht="15">
      <c r="A53" s="150">
        <v>4</v>
      </c>
      <c r="B53" s="50">
        <v>20</v>
      </c>
      <c r="C53" s="51" t="s">
        <v>90</v>
      </c>
      <c r="D53" s="52" t="s">
        <v>30</v>
      </c>
      <c r="E53" s="264" t="s">
        <v>89</v>
      </c>
      <c r="F53" s="282">
        <v>9.07</v>
      </c>
      <c r="G53" s="262"/>
      <c r="H53" s="58"/>
    </row>
    <row r="54" spans="1:8" ht="15">
      <c r="A54" s="150">
        <v>6</v>
      </c>
      <c r="B54" s="54">
        <v>65</v>
      </c>
      <c r="C54" s="55" t="s">
        <v>249</v>
      </c>
      <c r="D54" s="56" t="s">
        <v>250</v>
      </c>
      <c r="E54" s="265" t="s">
        <v>5</v>
      </c>
      <c r="F54" s="282">
        <v>8.88</v>
      </c>
      <c r="G54" s="262"/>
      <c r="H54" s="58"/>
    </row>
    <row r="55" spans="1:8" ht="15">
      <c r="A55" s="150">
        <v>7</v>
      </c>
      <c r="B55" s="54">
        <v>57</v>
      </c>
      <c r="C55" s="55" t="s">
        <v>147</v>
      </c>
      <c r="D55" s="56" t="s">
        <v>148</v>
      </c>
      <c r="E55" s="265" t="s">
        <v>149</v>
      </c>
      <c r="F55" s="282">
        <v>8.83</v>
      </c>
      <c r="G55" s="262"/>
      <c r="H55" s="58"/>
    </row>
    <row r="56" spans="1:8" ht="15">
      <c r="A56" s="150">
        <v>8</v>
      </c>
      <c r="B56" s="50">
        <v>67</v>
      </c>
      <c r="C56" s="51" t="s">
        <v>253</v>
      </c>
      <c r="D56" s="52" t="s">
        <v>250</v>
      </c>
      <c r="E56" s="264" t="s">
        <v>5</v>
      </c>
      <c r="F56" s="282">
        <v>8.73</v>
      </c>
      <c r="G56" s="262"/>
      <c r="H56" s="58"/>
    </row>
    <row r="57" spans="1:8" ht="15">
      <c r="A57" s="150">
        <v>9</v>
      </c>
      <c r="B57" s="50">
        <v>73</v>
      </c>
      <c r="C57" s="51" t="s">
        <v>263</v>
      </c>
      <c r="D57" s="52" t="s">
        <v>264</v>
      </c>
      <c r="E57" s="264" t="s">
        <v>6</v>
      </c>
      <c r="F57" s="282">
        <v>7.96</v>
      </c>
      <c r="G57" s="262"/>
      <c r="H57" s="58"/>
    </row>
    <row r="58" spans="1:8" ht="15">
      <c r="A58" s="150">
        <v>10</v>
      </c>
      <c r="B58" s="50">
        <v>43</v>
      </c>
      <c r="C58" s="51" t="s">
        <v>209</v>
      </c>
      <c r="D58" s="52" t="s">
        <v>30</v>
      </c>
      <c r="E58" s="264" t="s">
        <v>56</v>
      </c>
      <c r="F58" s="282">
        <v>7.87</v>
      </c>
      <c r="G58" s="262"/>
      <c r="H58" s="58"/>
    </row>
    <row r="59" spans="1:8" ht="15">
      <c r="A59" s="150">
        <v>11</v>
      </c>
      <c r="B59" s="50">
        <v>40</v>
      </c>
      <c r="C59" s="55" t="s">
        <v>58</v>
      </c>
      <c r="D59" s="56" t="s">
        <v>33</v>
      </c>
      <c r="E59" s="265" t="s">
        <v>56</v>
      </c>
      <c r="F59" s="282">
        <v>7.84</v>
      </c>
      <c r="G59" s="262"/>
      <c r="H59" s="58"/>
    </row>
    <row r="60" spans="1:8" ht="15">
      <c r="A60" s="150">
        <v>12</v>
      </c>
      <c r="B60" s="50">
        <v>21</v>
      </c>
      <c r="C60" s="51" t="s">
        <v>38</v>
      </c>
      <c r="D60" s="52" t="s">
        <v>33</v>
      </c>
      <c r="E60" s="264" t="s">
        <v>89</v>
      </c>
      <c r="F60" s="282">
        <v>7.73</v>
      </c>
      <c r="G60" s="262"/>
      <c r="H60" s="58"/>
    </row>
    <row r="61" spans="1:8" ht="15">
      <c r="A61" s="150">
        <v>13</v>
      </c>
      <c r="B61" s="54">
        <v>37</v>
      </c>
      <c r="C61" s="55" t="s">
        <v>55</v>
      </c>
      <c r="D61" s="56" t="s">
        <v>30</v>
      </c>
      <c r="E61" s="265" t="s">
        <v>56</v>
      </c>
      <c r="F61" s="282">
        <v>7.49</v>
      </c>
      <c r="G61" s="262"/>
      <c r="H61" s="58"/>
    </row>
    <row r="62" spans="1:8" ht="15">
      <c r="A62" s="150">
        <v>14</v>
      </c>
      <c r="B62" s="50">
        <v>6</v>
      </c>
      <c r="C62" s="55" t="s">
        <v>236</v>
      </c>
      <c r="D62" s="56" t="s">
        <v>30</v>
      </c>
      <c r="E62" s="265" t="s">
        <v>35</v>
      </c>
      <c r="F62" s="282">
        <v>7.43</v>
      </c>
      <c r="G62" s="262"/>
      <c r="H62" s="58"/>
    </row>
    <row r="63" spans="1:8" ht="15">
      <c r="A63" s="150">
        <v>15</v>
      </c>
      <c r="B63" s="54">
        <v>62</v>
      </c>
      <c r="C63" s="55" t="s">
        <v>247</v>
      </c>
      <c r="D63" s="56" t="s">
        <v>248</v>
      </c>
      <c r="E63" s="265" t="s">
        <v>5</v>
      </c>
      <c r="F63" s="282">
        <v>7.05</v>
      </c>
      <c r="G63" s="262"/>
      <c r="H63" s="58"/>
    </row>
    <row r="64" spans="1:8" ht="15">
      <c r="A64" s="150">
        <v>16</v>
      </c>
      <c r="B64" s="50">
        <v>66</v>
      </c>
      <c r="C64" s="51" t="s">
        <v>251</v>
      </c>
      <c r="D64" s="52" t="s">
        <v>252</v>
      </c>
      <c r="E64" s="264" t="s">
        <v>5</v>
      </c>
      <c r="F64" s="282">
        <v>6.6</v>
      </c>
      <c r="G64" s="262"/>
      <c r="H64" s="58"/>
    </row>
    <row r="65" spans="1:8" ht="15">
      <c r="A65" s="150">
        <v>17</v>
      </c>
      <c r="B65" s="50">
        <v>71</v>
      </c>
      <c r="C65" s="51" t="s">
        <v>81</v>
      </c>
      <c r="D65" s="52" t="s">
        <v>82</v>
      </c>
      <c r="E65" s="264" t="s">
        <v>6</v>
      </c>
      <c r="F65" s="282">
        <v>6.58</v>
      </c>
      <c r="G65" s="262"/>
      <c r="H65" s="58"/>
    </row>
    <row r="66" spans="1:8" ht="15">
      <c r="A66" s="150">
        <v>18</v>
      </c>
      <c r="B66" s="54">
        <v>68</v>
      </c>
      <c r="C66" s="55" t="s">
        <v>162</v>
      </c>
      <c r="D66" s="56" t="s">
        <v>163</v>
      </c>
      <c r="E66" s="265" t="s">
        <v>164</v>
      </c>
      <c r="F66" s="282">
        <v>6.57</v>
      </c>
      <c r="G66" s="262"/>
      <c r="H66" s="58"/>
    </row>
    <row r="67" spans="1:8" ht="15">
      <c r="A67" s="150">
        <v>19</v>
      </c>
      <c r="B67" s="50">
        <v>5</v>
      </c>
      <c r="C67" s="55" t="s">
        <v>235</v>
      </c>
      <c r="D67" s="56" t="s">
        <v>33</v>
      </c>
      <c r="E67" s="265" t="s">
        <v>35</v>
      </c>
      <c r="F67" s="282">
        <v>6.56</v>
      </c>
      <c r="G67" s="262"/>
      <c r="H67" s="58"/>
    </row>
    <row r="68" spans="1:8" ht="15">
      <c r="A68" s="150">
        <v>20</v>
      </c>
      <c r="B68" s="50">
        <v>9</v>
      </c>
      <c r="C68" s="51" t="s">
        <v>87</v>
      </c>
      <c r="D68" s="52" t="s">
        <v>33</v>
      </c>
      <c r="E68" s="264" t="s">
        <v>35</v>
      </c>
      <c r="F68" s="282">
        <v>6.53</v>
      </c>
      <c r="G68" s="262"/>
      <c r="H68" s="58"/>
    </row>
    <row r="69" spans="1:8" ht="15">
      <c r="A69" s="150">
        <v>21</v>
      </c>
      <c r="B69" s="50">
        <v>41</v>
      </c>
      <c r="C69" s="55" t="s">
        <v>207</v>
      </c>
      <c r="D69" s="56" t="s">
        <v>33</v>
      </c>
      <c r="E69" s="265" t="s">
        <v>56</v>
      </c>
      <c r="F69" s="282">
        <v>6.48</v>
      </c>
      <c r="G69" s="262"/>
      <c r="H69" s="58"/>
    </row>
    <row r="70" spans="1:8" ht="15">
      <c r="A70" s="150">
        <v>22</v>
      </c>
      <c r="B70" s="50">
        <v>64</v>
      </c>
      <c r="C70" s="51" t="s">
        <v>103</v>
      </c>
      <c r="D70" s="52" t="s">
        <v>104</v>
      </c>
      <c r="E70" s="264" t="s">
        <v>5</v>
      </c>
      <c r="F70" s="282">
        <v>6.39</v>
      </c>
      <c r="G70" s="262"/>
      <c r="H70" s="58"/>
    </row>
    <row r="71" spans="1:8" ht="15">
      <c r="A71" s="150">
        <v>23</v>
      </c>
      <c r="B71" s="114">
        <v>3</v>
      </c>
      <c r="C71" s="55" t="s">
        <v>233</v>
      </c>
      <c r="D71" s="56" t="s">
        <v>30</v>
      </c>
      <c r="E71" s="265" t="s">
        <v>35</v>
      </c>
      <c r="F71" s="282">
        <v>6.32</v>
      </c>
      <c r="G71" s="262"/>
      <c r="H71" s="58"/>
    </row>
    <row r="72" spans="1:8" ht="15">
      <c r="A72" s="150">
        <v>24</v>
      </c>
      <c r="B72" s="50">
        <v>60</v>
      </c>
      <c r="C72" s="51" t="s">
        <v>126</v>
      </c>
      <c r="D72" s="52" t="s">
        <v>127</v>
      </c>
      <c r="E72" s="264" t="s">
        <v>39</v>
      </c>
      <c r="F72" s="282">
        <v>6.31</v>
      </c>
      <c r="G72" s="262"/>
      <c r="H72" s="58"/>
    </row>
    <row r="73" spans="1:8" ht="15">
      <c r="A73" s="150">
        <v>25</v>
      </c>
      <c r="B73" s="54">
        <v>38</v>
      </c>
      <c r="C73" s="55" t="s">
        <v>57</v>
      </c>
      <c r="D73" s="56" t="s">
        <v>33</v>
      </c>
      <c r="E73" s="265" t="s">
        <v>56</v>
      </c>
      <c r="F73" s="282">
        <v>5.84</v>
      </c>
      <c r="G73" s="262"/>
      <c r="H73" s="58"/>
    </row>
    <row r="74" spans="1:8" ht="15">
      <c r="A74" s="150">
        <v>26</v>
      </c>
      <c r="B74" s="50">
        <v>11</v>
      </c>
      <c r="C74" s="55" t="s">
        <v>238</v>
      </c>
      <c r="D74" s="56" t="s">
        <v>30</v>
      </c>
      <c r="E74" s="265" t="s">
        <v>35</v>
      </c>
      <c r="F74" s="282">
        <v>5.83</v>
      </c>
      <c r="G74" s="262"/>
      <c r="H74" s="58"/>
    </row>
    <row r="75" spans="1:8" ht="15">
      <c r="A75" s="150">
        <v>26</v>
      </c>
      <c r="B75" s="50">
        <v>70</v>
      </c>
      <c r="C75" s="51" t="s">
        <v>83</v>
      </c>
      <c r="D75" s="52" t="s">
        <v>262</v>
      </c>
      <c r="E75" s="264" t="s">
        <v>6</v>
      </c>
      <c r="F75" s="282">
        <v>5.83</v>
      </c>
      <c r="G75" s="262"/>
      <c r="H75" s="58"/>
    </row>
    <row r="76" spans="1:8" ht="15">
      <c r="A76" s="150">
        <v>28</v>
      </c>
      <c r="B76" s="54">
        <v>2</v>
      </c>
      <c r="C76" s="55" t="s">
        <v>232</v>
      </c>
      <c r="D76" s="56" t="s">
        <v>30</v>
      </c>
      <c r="E76" s="265" t="s">
        <v>35</v>
      </c>
      <c r="F76" s="282">
        <v>5.79</v>
      </c>
      <c r="G76" s="262"/>
      <c r="H76" s="58"/>
    </row>
    <row r="77" spans="1:8" ht="15">
      <c r="A77" s="150">
        <v>29</v>
      </c>
      <c r="B77" s="54">
        <v>15</v>
      </c>
      <c r="C77" s="55" t="s">
        <v>214</v>
      </c>
      <c r="D77" s="56" t="s">
        <v>33</v>
      </c>
      <c r="E77" s="265" t="s">
        <v>41</v>
      </c>
      <c r="F77" s="282">
        <v>5.71</v>
      </c>
      <c r="G77" s="262"/>
      <c r="H77" s="58"/>
    </row>
    <row r="78" spans="1:8" ht="15">
      <c r="A78" s="150">
        <v>30</v>
      </c>
      <c r="B78" s="50">
        <v>10</v>
      </c>
      <c r="C78" s="55" t="s">
        <v>237</v>
      </c>
      <c r="D78" s="56" t="s">
        <v>33</v>
      </c>
      <c r="E78" s="265" t="s">
        <v>35</v>
      </c>
      <c r="F78" s="282">
        <v>5.12</v>
      </c>
      <c r="G78" s="262"/>
      <c r="H78" s="58"/>
    </row>
    <row r="79" spans="1:8" ht="15">
      <c r="A79" s="150">
        <v>31</v>
      </c>
      <c r="B79" s="54">
        <v>47</v>
      </c>
      <c r="C79" s="55" t="s">
        <v>293</v>
      </c>
      <c r="D79" s="56" t="s">
        <v>294</v>
      </c>
      <c r="E79" s="265" t="s">
        <v>180</v>
      </c>
      <c r="F79" s="282">
        <v>4.95</v>
      </c>
      <c r="G79" s="262"/>
      <c r="H79" s="58"/>
    </row>
    <row r="80" spans="1:8" ht="15">
      <c r="A80" s="150">
        <v>32</v>
      </c>
      <c r="B80" s="54">
        <v>4</v>
      </c>
      <c r="C80" s="55" t="s">
        <v>234</v>
      </c>
      <c r="D80" s="56" t="s">
        <v>33</v>
      </c>
      <c r="E80" s="265" t="s">
        <v>35</v>
      </c>
      <c r="F80" s="282">
        <v>4.67</v>
      </c>
      <c r="G80" s="262"/>
      <c r="H80" s="58"/>
    </row>
    <row r="81" spans="1:8" ht="15">
      <c r="A81" s="150">
        <v>33</v>
      </c>
      <c r="B81" s="54">
        <v>61</v>
      </c>
      <c r="C81" s="55" t="s">
        <v>129</v>
      </c>
      <c r="D81" s="56" t="s">
        <v>130</v>
      </c>
      <c r="E81" s="265" t="s">
        <v>39</v>
      </c>
      <c r="F81" s="282">
        <v>4.31</v>
      </c>
      <c r="G81" s="262"/>
      <c r="H81" s="58"/>
    </row>
    <row r="82" spans="1:8" ht="15">
      <c r="A82" s="150" t="s">
        <v>65</v>
      </c>
      <c r="B82" s="50">
        <v>8</v>
      </c>
      <c r="C82" s="51" t="s">
        <v>78</v>
      </c>
      <c r="D82" s="52" t="s">
        <v>7</v>
      </c>
      <c r="E82" s="264" t="s">
        <v>35</v>
      </c>
      <c r="F82" s="282">
        <v>9.18</v>
      </c>
      <c r="G82" s="262"/>
      <c r="H82" s="58"/>
    </row>
  </sheetData>
  <sheetProtection/>
  <mergeCells count="10">
    <mergeCell ref="B1:F2"/>
    <mergeCell ref="B4:C4"/>
    <mergeCell ref="D4:E4"/>
    <mergeCell ref="B42:F43"/>
    <mergeCell ref="D46:E46"/>
    <mergeCell ref="D47:E47"/>
    <mergeCell ref="D5:E5"/>
    <mergeCell ref="D6:E6"/>
    <mergeCell ref="B45:C45"/>
    <mergeCell ref="D45:E45"/>
  </mergeCells>
  <printOptions/>
  <pageMargins left="0.1968503937007874" right="0.1968503937007874" top="0.3937007874015748" bottom="0.15748031496062992" header="0.1968503937007874" footer="0.1968503937007874"/>
  <pageSetup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27.421875" style="0" customWidth="1"/>
    <col min="4" max="4" width="10.140625" style="0" customWidth="1"/>
    <col min="5" max="5" width="23.00390625" style="0" customWidth="1"/>
    <col min="6" max="6" width="9.8515625" style="0" customWidth="1"/>
    <col min="7" max="7" width="13.57421875" style="0" customWidth="1"/>
  </cols>
  <sheetData>
    <row r="1" spans="1:9" ht="20.25" customHeight="1">
      <c r="A1" s="248" t="s">
        <v>116</v>
      </c>
      <c r="B1" s="248"/>
      <c r="C1" s="248"/>
      <c r="D1" s="248"/>
      <c r="E1" s="248"/>
      <c r="F1" s="248"/>
      <c r="G1" s="45"/>
      <c r="H1" s="45"/>
      <c r="I1" s="45"/>
    </row>
    <row r="2" spans="1:9" ht="24.75" customHeight="1">
      <c r="A2" s="248"/>
      <c r="B2" s="248"/>
      <c r="C2" s="248"/>
      <c r="D2" s="248"/>
      <c r="E2" s="248"/>
      <c r="F2" s="248"/>
      <c r="G2" s="45"/>
      <c r="H2" s="45"/>
      <c r="I2" s="45"/>
    </row>
    <row r="3" spans="2:7" ht="23.25">
      <c r="B3" s="36"/>
      <c r="C3" s="36"/>
      <c r="D3" s="36"/>
      <c r="E3" s="36"/>
      <c r="F3" s="36"/>
      <c r="G3" s="36"/>
    </row>
    <row r="4" spans="2:7" ht="27" customHeight="1">
      <c r="B4" s="243" t="s">
        <v>8</v>
      </c>
      <c r="C4" s="243"/>
      <c r="D4" s="246" t="s">
        <v>23</v>
      </c>
      <c r="E4" s="246"/>
      <c r="F4" s="47"/>
      <c r="G4" s="47"/>
    </row>
    <row r="5" spans="2:7" ht="18.75">
      <c r="B5" s="37" t="s">
        <v>125</v>
      </c>
      <c r="C5" s="48"/>
      <c r="D5" s="244" t="s">
        <v>10</v>
      </c>
      <c r="E5" s="244"/>
      <c r="F5" s="48"/>
      <c r="G5" s="48"/>
    </row>
    <row r="6" spans="2:7" ht="15.75">
      <c r="B6" s="46"/>
      <c r="C6" s="38"/>
      <c r="D6" s="243"/>
      <c r="E6" s="243"/>
      <c r="F6" s="37"/>
      <c r="G6" s="37"/>
    </row>
    <row r="7" spans="1:6" ht="30">
      <c r="A7" s="154" t="s">
        <v>27</v>
      </c>
      <c r="B7" s="40" t="s">
        <v>11</v>
      </c>
      <c r="C7" s="40" t="s">
        <v>12</v>
      </c>
      <c r="D7" s="40" t="s">
        <v>13</v>
      </c>
      <c r="E7" s="263" t="s">
        <v>14</v>
      </c>
      <c r="F7" s="43" t="s">
        <v>20</v>
      </c>
    </row>
    <row r="8" spans="1:6" ht="15">
      <c r="A8" s="156">
        <v>1</v>
      </c>
      <c r="B8" s="54">
        <v>50</v>
      </c>
      <c r="C8" s="55" t="s">
        <v>136</v>
      </c>
      <c r="D8" s="56" t="s">
        <v>137</v>
      </c>
      <c r="E8" s="265" t="s">
        <v>138</v>
      </c>
      <c r="F8" s="104">
        <v>9.88</v>
      </c>
    </row>
    <row r="9" spans="1:6" ht="15">
      <c r="A9" s="156">
        <v>2</v>
      </c>
      <c r="B9" s="54">
        <v>52</v>
      </c>
      <c r="C9" s="55" t="s">
        <v>141</v>
      </c>
      <c r="D9" s="56" t="s">
        <v>142</v>
      </c>
      <c r="E9" s="265" t="s">
        <v>138</v>
      </c>
      <c r="F9" s="103">
        <v>9.97</v>
      </c>
    </row>
    <row r="10" spans="1:7" ht="15" customHeight="1">
      <c r="A10" s="156">
        <v>3</v>
      </c>
      <c r="B10" s="54">
        <v>6</v>
      </c>
      <c r="C10" s="55" t="s">
        <v>36</v>
      </c>
      <c r="D10" s="56" t="s">
        <v>33</v>
      </c>
      <c r="E10" s="265" t="s">
        <v>35</v>
      </c>
      <c r="F10" s="266">
        <v>10.02</v>
      </c>
      <c r="G10" s="70"/>
    </row>
    <row r="11" spans="1:7" ht="15">
      <c r="A11" s="156">
        <v>4</v>
      </c>
      <c r="B11" s="54">
        <v>5</v>
      </c>
      <c r="C11" s="55" t="s">
        <v>243</v>
      </c>
      <c r="D11" s="56" t="s">
        <v>30</v>
      </c>
      <c r="E11" s="265" t="s">
        <v>35</v>
      </c>
      <c r="F11" s="266">
        <v>10.04</v>
      </c>
      <c r="G11" s="70"/>
    </row>
    <row r="12" spans="1:7" ht="15">
      <c r="A12" s="156">
        <v>5</v>
      </c>
      <c r="B12" s="54">
        <v>51</v>
      </c>
      <c r="C12" s="55" t="s">
        <v>140</v>
      </c>
      <c r="D12" s="56" t="s">
        <v>28</v>
      </c>
      <c r="E12" s="265" t="s">
        <v>138</v>
      </c>
      <c r="F12" s="266">
        <v>10.32</v>
      </c>
      <c r="G12" s="70"/>
    </row>
    <row r="13" spans="1:7" ht="15">
      <c r="A13" s="156">
        <v>6</v>
      </c>
      <c r="B13" s="54">
        <v>10</v>
      </c>
      <c r="C13" s="117" t="s">
        <v>245</v>
      </c>
      <c r="D13" s="56" t="s">
        <v>30</v>
      </c>
      <c r="E13" s="265" t="s">
        <v>35</v>
      </c>
      <c r="F13" s="159">
        <v>10.65</v>
      </c>
      <c r="G13" s="70"/>
    </row>
    <row r="14" spans="1:7" ht="15">
      <c r="A14" s="156">
        <v>7</v>
      </c>
      <c r="B14" s="54">
        <v>15</v>
      </c>
      <c r="C14" s="55" t="s">
        <v>218</v>
      </c>
      <c r="D14" s="56" t="s">
        <v>33</v>
      </c>
      <c r="E14" s="265" t="s">
        <v>41</v>
      </c>
      <c r="F14" s="266">
        <v>10.69</v>
      </c>
      <c r="G14" s="70"/>
    </row>
    <row r="15" spans="1:7" ht="15">
      <c r="A15" s="156">
        <v>8</v>
      </c>
      <c r="B15" s="54">
        <v>14</v>
      </c>
      <c r="C15" s="55" t="s">
        <v>93</v>
      </c>
      <c r="D15" s="56" t="s">
        <v>33</v>
      </c>
      <c r="E15" s="265" t="s">
        <v>41</v>
      </c>
      <c r="F15" s="159">
        <v>10.76</v>
      </c>
      <c r="G15" s="70"/>
    </row>
    <row r="16" spans="1:7" ht="15" customHeight="1">
      <c r="A16" s="156">
        <v>9</v>
      </c>
      <c r="B16" s="54">
        <v>7</v>
      </c>
      <c r="C16" s="55" t="s">
        <v>37</v>
      </c>
      <c r="D16" s="56" t="s">
        <v>33</v>
      </c>
      <c r="E16" s="265" t="s">
        <v>35</v>
      </c>
      <c r="F16" s="159">
        <v>10.82</v>
      </c>
      <c r="G16" s="70"/>
    </row>
    <row r="17" spans="1:7" ht="15" customHeight="1">
      <c r="A17" s="156">
        <v>10</v>
      </c>
      <c r="B17" s="54">
        <v>1</v>
      </c>
      <c r="C17" s="55" t="s">
        <v>239</v>
      </c>
      <c r="D17" s="56" t="s">
        <v>30</v>
      </c>
      <c r="E17" s="265" t="s">
        <v>35</v>
      </c>
      <c r="F17" s="266">
        <v>10.88</v>
      </c>
      <c r="G17" s="70"/>
    </row>
    <row r="18" spans="1:7" ht="15">
      <c r="A18" s="156">
        <v>11</v>
      </c>
      <c r="B18" s="54">
        <v>58</v>
      </c>
      <c r="C18" s="55" t="s">
        <v>256</v>
      </c>
      <c r="D18" s="56" t="s">
        <v>255</v>
      </c>
      <c r="E18" s="265" t="s">
        <v>5</v>
      </c>
      <c r="F18" s="266">
        <v>10.93</v>
      </c>
      <c r="G18" s="70"/>
    </row>
    <row r="19" spans="1:7" ht="15">
      <c r="A19" s="156">
        <v>12</v>
      </c>
      <c r="B19" s="54">
        <v>9</v>
      </c>
      <c r="C19" s="55" t="s">
        <v>244</v>
      </c>
      <c r="D19" s="56" t="s">
        <v>33</v>
      </c>
      <c r="E19" s="265" t="s">
        <v>35</v>
      </c>
      <c r="F19" s="266">
        <v>11.01</v>
      </c>
      <c r="G19" s="70"/>
    </row>
    <row r="20" spans="1:7" ht="15">
      <c r="A20" s="156">
        <v>13</v>
      </c>
      <c r="B20" s="54">
        <v>8</v>
      </c>
      <c r="C20" s="51" t="s">
        <v>88</v>
      </c>
      <c r="D20" s="52" t="s">
        <v>33</v>
      </c>
      <c r="E20" s="264" t="s">
        <v>35</v>
      </c>
      <c r="F20" s="266">
        <v>11.05</v>
      </c>
      <c r="G20" s="70"/>
    </row>
    <row r="21" spans="1:7" ht="15">
      <c r="A21" s="156">
        <v>14</v>
      </c>
      <c r="B21" s="54">
        <v>57</v>
      </c>
      <c r="C21" s="55" t="s">
        <v>254</v>
      </c>
      <c r="D21" s="56" t="s">
        <v>255</v>
      </c>
      <c r="E21" s="265" t="s">
        <v>5</v>
      </c>
      <c r="F21" s="266">
        <v>11.16</v>
      </c>
      <c r="G21" s="70"/>
    </row>
    <row r="22" spans="1:7" ht="15">
      <c r="A22" s="156">
        <v>15</v>
      </c>
      <c r="B22" s="54">
        <v>11</v>
      </c>
      <c r="C22" s="51" t="s">
        <v>246</v>
      </c>
      <c r="D22" s="52" t="s">
        <v>33</v>
      </c>
      <c r="E22" s="264" t="s">
        <v>35</v>
      </c>
      <c r="F22" s="266">
        <v>11.19</v>
      </c>
      <c r="G22" s="70"/>
    </row>
    <row r="23" spans="1:7" ht="15">
      <c r="A23" s="156">
        <v>16</v>
      </c>
      <c r="B23" s="54">
        <v>19</v>
      </c>
      <c r="C23" s="51" t="s">
        <v>220</v>
      </c>
      <c r="D23" s="52" t="s">
        <v>33</v>
      </c>
      <c r="E23" s="264" t="s">
        <v>41</v>
      </c>
      <c r="F23" s="266">
        <v>11.36</v>
      </c>
      <c r="G23" s="70"/>
    </row>
    <row r="24" spans="1:7" ht="15">
      <c r="A24" s="156">
        <v>17</v>
      </c>
      <c r="B24" s="50">
        <v>55</v>
      </c>
      <c r="C24" s="51" t="s">
        <v>101</v>
      </c>
      <c r="D24" s="52" t="s">
        <v>102</v>
      </c>
      <c r="E24" s="264" t="s">
        <v>5</v>
      </c>
      <c r="F24" s="159">
        <v>11.46</v>
      </c>
      <c r="G24" s="70"/>
    </row>
    <row r="25" spans="1:7" ht="15">
      <c r="A25" s="156">
        <v>18</v>
      </c>
      <c r="B25" s="54">
        <v>45</v>
      </c>
      <c r="C25" s="55" t="s">
        <v>76</v>
      </c>
      <c r="D25" s="56" t="s">
        <v>77</v>
      </c>
      <c r="E25" s="265" t="s">
        <v>68</v>
      </c>
      <c r="F25" s="159">
        <v>11.51</v>
      </c>
      <c r="G25" s="70"/>
    </row>
    <row r="26" spans="1:7" ht="15">
      <c r="A26" s="156">
        <v>19</v>
      </c>
      <c r="B26" s="54">
        <v>17</v>
      </c>
      <c r="C26" s="55" t="s">
        <v>94</v>
      </c>
      <c r="D26" s="56" t="s">
        <v>33</v>
      </c>
      <c r="E26" s="265" t="s">
        <v>41</v>
      </c>
      <c r="F26" s="266">
        <v>11.61</v>
      </c>
      <c r="G26" s="70"/>
    </row>
    <row r="27" spans="1:7" ht="15">
      <c r="A27" s="156">
        <v>19</v>
      </c>
      <c r="B27" s="54">
        <v>63</v>
      </c>
      <c r="C27" s="55" t="s">
        <v>31</v>
      </c>
      <c r="D27" s="56" t="s">
        <v>42</v>
      </c>
      <c r="E27" s="265" t="s">
        <v>6</v>
      </c>
      <c r="F27" s="266">
        <v>11.61</v>
      </c>
      <c r="G27" s="70"/>
    </row>
    <row r="28" spans="1:7" ht="15">
      <c r="A28" s="156">
        <v>21</v>
      </c>
      <c r="B28" s="50">
        <v>2</v>
      </c>
      <c r="C28" s="51" t="s">
        <v>240</v>
      </c>
      <c r="D28" s="52" t="s">
        <v>30</v>
      </c>
      <c r="E28" s="264" t="s">
        <v>35</v>
      </c>
      <c r="F28" s="159">
        <v>11.78</v>
      </c>
      <c r="G28" s="70"/>
    </row>
    <row r="29" spans="1:7" ht="15">
      <c r="A29" s="156">
        <v>22</v>
      </c>
      <c r="B29" s="50">
        <v>53</v>
      </c>
      <c r="C29" s="117" t="s">
        <v>132</v>
      </c>
      <c r="D29" s="56" t="s">
        <v>133</v>
      </c>
      <c r="E29" s="265" t="s">
        <v>39</v>
      </c>
      <c r="F29" s="159">
        <v>11.8</v>
      </c>
      <c r="G29" s="70"/>
    </row>
    <row r="30" spans="1:7" ht="15">
      <c r="A30" s="156">
        <v>23</v>
      </c>
      <c r="B30" s="54">
        <v>16</v>
      </c>
      <c r="C30" s="51" t="s">
        <v>219</v>
      </c>
      <c r="D30" s="52" t="s">
        <v>30</v>
      </c>
      <c r="E30" s="264" t="s">
        <v>41</v>
      </c>
      <c r="F30" s="266">
        <v>11.99</v>
      </c>
      <c r="G30" s="70"/>
    </row>
    <row r="31" spans="1:7" ht="15">
      <c r="A31" s="156">
        <v>24</v>
      </c>
      <c r="B31" s="54">
        <v>59</v>
      </c>
      <c r="C31" s="55" t="s">
        <v>110</v>
      </c>
      <c r="D31" s="56" t="s">
        <v>111</v>
      </c>
      <c r="E31" s="265" t="s">
        <v>5</v>
      </c>
      <c r="F31" s="266">
        <v>12.03</v>
      </c>
      <c r="G31" s="70"/>
    </row>
    <row r="32" spans="1:7" ht="15">
      <c r="A32" s="156">
        <v>25</v>
      </c>
      <c r="B32" s="54">
        <v>18</v>
      </c>
      <c r="C32" s="55" t="s">
        <v>96</v>
      </c>
      <c r="D32" s="56" t="s">
        <v>33</v>
      </c>
      <c r="E32" s="265" t="s">
        <v>41</v>
      </c>
      <c r="F32" s="159">
        <v>12.33</v>
      </c>
      <c r="G32" s="70"/>
    </row>
    <row r="33" spans="1:7" ht="15" customHeight="1">
      <c r="A33" s="156">
        <v>26</v>
      </c>
      <c r="B33" s="54">
        <v>3</v>
      </c>
      <c r="C33" s="55" t="s">
        <v>242</v>
      </c>
      <c r="D33" s="56" t="s">
        <v>33</v>
      </c>
      <c r="E33" s="265" t="s">
        <v>35</v>
      </c>
      <c r="F33" s="266">
        <v>12.56</v>
      </c>
      <c r="G33" s="70"/>
    </row>
    <row r="34" spans="1:7" ht="15" customHeight="1">
      <c r="A34" s="156">
        <v>27</v>
      </c>
      <c r="B34" s="54">
        <v>56</v>
      </c>
      <c r="C34" s="55" t="s">
        <v>108</v>
      </c>
      <c r="D34" s="56" t="s">
        <v>109</v>
      </c>
      <c r="E34" s="265" t="s">
        <v>5</v>
      </c>
      <c r="F34" s="266">
        <v>12.97</v>
      </c>
      <c r="G34" s="70"/>
    </row>
    <row r="35" spans="1:7" ht="15" customHeight="1">
      <c r="A35" s="156">
        <v>28</v>
      </c>
      <c r="B35" s="54">
        <v>60</v>
      </c>
      <c r="C35" s="55" t="s">
        <v>257</v>
      </c>
      <c r="D35" s="56" t="s">
        <v>258</v>
      </c>
      <c r="E35" s="265" t="s">
        <v>5</v>
      </c>
      <c r="F35" s="159">
        <v>13.2</v>
      </c>
      <c r="G35" s="70"/>
    </row>
    <row r="36" spans="1:7" ht="15" customHeight="1">
      <c r="A36" s="156">
        <v>29</v>
      </c>
      <c r="B36" s="54">
        <v>48</v>
      </c>
      <c r="C36" s="55" t="s">
        <v>157</v>
      </c>
      <c r="D36" s="56" t="s">
        <v>158</v>
      </c>
      <c r="E36" s="265" t="s">
        <v>155</v>
      </c>
      <c r="F36" s="266">
        <v>13.31</v>
      </c>
      <c r="G36" s="70"/>
    </row>
    <row r="37" spans="1:7" ht="15" customHeight="1">
      <c r="A37" s="156">
        <v>30</v>
      </c>
      <c r="B37" s="50">
        <v>33</v>
      </c>
      <c r="C37" s="51" t="s">
        <v>182</v>
      </c>
      <c r="D37" s="52" t="s">
        <v>62</v>
      </c>
      <c r="E37" s="218" t="s">
        <v>180</v>
      </c>
      <c r="F37" s="267">
        <v>13.93</v>
      </c>
      <c r="G37" s="70"/>
    </row>
    <row r="40" spans="1:6" ht="24" customHeight="1">
      <c r="A40" s="248" t="s">
        <v>116</v>
      </c>
      <c r="B40" s="248"/>
      <c r="C40" s="248"/>
      <c r="D40" s="248"/>
      <c r="E40" s="248"/>
      <c r="F40" s="248"/>
    </row>
    <row r="41" spans="1:6" ht="24.75" customHeight="1">
      <c r="A41" s="248"/>
      <c r="B41" s="248"/>
      <c r="C41" s="248"/>
      <c r="D41" s="248"/>
      <c r="E41" s="248"/>
      <c r="F41" s="248"/>
    </row>
    <row r="42" spans="2:6" ht="23.25">
      <c r="B42" s="36"/>
      <c r="C42" s="36"/>
      <c r="D42" s="36"/>
      <c r="E42" s="36"/>
      <c r="F42" s="36"/>
    </row>
    <row r="43" spans="2:6" ht="27">
      <c r="B43" s="243" t="s">
        <v>8</v>
      </c>
      <c r="C43" s="243"/>
      <c r="D43" s="246" t="s">
        <v>23</v>
      </c>
      <c r="E43" s="246"/>
      <c r="F43" s="47"/>
    </row>
    <row r="44" spans="2:6" ht="18.75">
      <c r="B44" s="37" t="s">
        <v>125</v>
      </c>
      <c r="C44" s="48"/>
      <c r="D44" s="244" t="s">
        <v>16</v>
      </c>
      <c r="E44" s="244"/>
      <c r="F44" s="48"/>
    </row>
    <row r="45" spans="2:6" ht="15.75">
      <c r="B45" s="46"/>
      <c r="C45" s="38"/>
      <c r="D45" s="243"/>
      <c r="E45" s="243"/>
      <c r="F45" s="37"/>
    </row>
    <row r="46" spans="1:6" ht="30">
      <c r="A46" s="154" t="s">
        <v>27</v>
      </c>
      <c r="B46" s="49" t="s">
        <v>11</v>
      </c>
      <c r="C46" s="49" t="s">
        <v>12</v>
      </c>
      <c r="D46" s="49" t="s">
        <v>13</v>
      </c>
      <c r="E46" s="42" t="s">
        <v>14</v>
      </c>
      <c r="F46" s="43" t="s">
        <v>20</v>
      </c>
    </row>
    <row r="47" spans="1:6" ht="15">
      <c r="A47" s="150">
        <v>1</v>
      </c>
      <c r="B47" s="50">
        <v>60</v>
      </c>
      <c r="C47" s="51" t="s">
        <v>126</v>
      </c>
      <c r="D47" s="52" t="s">
        <v>127</v>
      </c>
      <c r="E47" s="264" t="s">
        <v>39</v>
      </c>
      <c r="F47" s="103">
        <v>10.27</v>
      </c>
    </row>
    <row r="48" spans="1:6" ht="15">
      <c r="A48" s="150">
        <v>2</v>
      </c>
      <c r="B48" s="50">
        <v>40</v>
      </c>
      <c r="C48" s="55" t="s">
        <v>58</v>
      </c>
      <c r="D48" s="56" t="s">
        <v>33</v>
      </c>
      <c r="E48" s="265" t="s">
        <v>56</v>
      </c>
      <c r="F48" s="159">
        <v>10.43</v>
      </c>
    </row>
    <row r="49" spans="1:7" ht="15">
      <c r="A49" s="150">
        <v>3</v>
      </c>
      <c r="B49" s="50">
        <v>63</v>
      </c>
      <c r="C49" s="55" t="s">
        <v>98</v>
      </c>
      <c r="D49" s="56" t="s">
        <v>99</v>
      </c>
      <c r="E49" s="265" t="s">
        <v>5</v>
      </c>
      <c r="F49" s="159">
        <v>10.71</v>
      </c>
      <c r="G49" s="83"/>
    </row>
    <row r="50" spans="1:7" ht="15">
      <c r="A50" s="150">
        <v>4</v>
      </c>
      <c r="B50" s="50">
        <v>8</v>
      </c>
      <c r="C50" s="51" t="s">
        <v>78</v>
      </c>
      <c r="D50" s="52" t="s">
        <v>7</v>
      </c>
      <c r="E50" s="264" t="s">
        <v>35</v>
      </c>
      <c r="F50" s="159">
        <v>10.72</v>
      </c>
      <c r="G50" s="83"/>
    </row>
    <row r="51" spans="1:7" ht="15">
      <c r="A51" s="150">
        <v>5</v>
      </c>
      <c r="B51" s="54">
        <v>57</v>
      </c>
      <c r="C51" s="55" t="s">
        <v>147</v>
      </c>
      <c r="D51" s="56" t="s">
        <v>148</v>
      </c>
      <c r="E51" s="265" t="s">
        <v>149</v>
      </c>
      <c r="F51" s="159">
        <v>11</v>
      </c>
      <c r="G51" s="83"/>
    </row>
    <row r="52" spans="1:7" ht="15">
      <c r="A52" s="150">
        <v>6</v>
      </c>
      <c r="B52" s="50">
        <v>42</v>
      </c>
      <c r="C52" s="55" t="s">
        <v>208</v>
      </c>
      <c r="D52" s="56" t="s">
        <v>33</v>
      </c>
      <c r="E52" s="265" t="s">
        <v>56</v>
      </c>
      <c r="F52" s="159">
        <v>11.17</v>
      </c>
      <c r="G52" s="83"/>
    </row>
    <row r="53" spans="1:7" ht="15">
      <c r="A53" s="150">
        <v>7</v>
      </c>
      <c r="B53" s="50">
        <v>72</v>
      </c>
      <c r="C53" s="51" t="s">
        <v>29</v>
      </c>
      <c r="D53" s="52" t="s">
        <v>28</v>
      </c>
      <c r="E53" s="264" t="s">
        <v>6</v>
      </c>
      <c r="F53" s="159">
        <v>11.19</v>
      </c>
      <c r="G53" s="83"/>
    </row>
    <row r="54" spans="1:7" ht="15">
      <c r="A54" s="150">
        <v>8</v>
      </c>
      <c r="B54" s="50">
        <v>70</v>
      </c>
      <c r="C54" s="51" t="s">
        <v>83</v>
      </c>
      <c r="D54" s="52" t="s">
        <v>262</v>
      </c>
      <c r="E54" s="264" t="s">
        <v>6</v>
      </c>
      <c r="F54" s="159">
        <v>11.22</v>
      </c>
      <c r="G54" s="83"/>
    </row>
    <row r="55" spans="1:7" ht="15">
      <c r="A55" s="150">
        <v>9</v>
      </c>
      <c r="B55" s="54">
        <v>37</v>
      </c>
      <c r="C55" s="55" t="s">
        <v>55</v>
      </c>
      <c r="D55" s="56" t="s">
        <v>30</v>
      </c>
      <c r="E55" s="265" t="s">
        <v>56</v>
      </c>
      <c r="F55" s="159">
        <v>11.38</v>
      </c>
      <c r="G55" s="83"/>
    </row>
    <row r="56" spans="1:7" ht="15">
      <c r="A56" s="150">
        <v>10</v>
      </c>
      <c r="B56" s="114">
        <v>3</v>
      </c>
      <c r="C56" s="55" t="s">
        <v>233</v>
      </c>
      <c r="D56" s="56" t="s">
        <v>30</v>
      </c>
      <c r="E56" s="265" t="s">
        <v>35</v>
      </c>
      <c r="F56" s="159">
        <v>11.46</v>
      </c>
      <c r="G56" s="83"/>
    </row>
    <row r="57" spans="1:7" ht="15">
      <c r="A57" s="150">
        <v>10</v>
      </c>
      <c r="B57" s="54">
        <v>62</v>
      </c>
      <c r="C57" s="55" t="s">
        <v>247</v>
      </c>
      <c r="D57" s="56" t="s">
        <v>248</v>
      </c>
      <c r="E57" s="265" t="s">
        <v>5</v>
      </c>
      <c r="F57" s="159">
        <v>11.46</v>
      </c>
      <c r="G57" s="83"/>
    </row>
    <row r="58" spans="1:7" ht="15">
      <c r="A58" s="150">
        <v>12</v>
      </c>
      <c r="B58" s="50">
        <v>1</v>
      </c>
      <c r="C58" s="55" t="s">
        <v>230</v>
      </c>
      <c r="D58" s="56" t="s">
        <v>30</v>
      </c>
      <c r="E58" s="265" t="s">
        <v>35</v>
      </c>
      <c r="F58" s="159">
        <v>11.78</v>
      </c>
      <c r="G58" s="83"/>
    </row>
    <row r="59" spans="1:7" ht="15">
      <c r="A59" s="150">
        <v>13</v>
      </c>
      <c r="B59" s="50">
        <v>11</v>
      </c>
      <c r="C59" s="55" t="s">
        <v>238</v>
      </c>
      <c r="D59" s="56" t="s">
        <v>30</v>
      </c>
      <c r="E59" s="265" t="s">
        <v>35</v>
      </c>
      <c r="F59" s="159">
        <v>11.81</v>
      </c>
      <c r="G59" s="83"/>
    </row>
    <row r="60" spans="1:7" ht="15">
      <c r="A60" s="150">
        <v>14</v>
      </c>
      <c r="B60" s="50">
        <v>64</v>
      </c>
      <c r="C60" s="51" t="s">
        <v>103</v>
      </c>
      <c r="D60" s="52" t="s">
        <v>104</v>
      </c>
      <c r="E60" s="264" t="s">
        <v>5</v>
      </c>
      <c r="F60" s="159">
        <v>12.06</v>
      </c>
      <c r="G60" s="83"/>
    </row>
    <row r="61" spans="1:7" ht="15">
      <c r="A61" s="150">
        <v>15</v>
      </c>
      <c r="B61" s="50">
        <v>21</v>
      </c>
      <c r="C61" s="51" t="s">
        <v>38</v>
      </c>
      <c r="D61" s="52" t="s">
        <v>33</v>
      </c>
      <c r="E61" s="264" t="s">
        <v>89</v>
      </c>
      <c r="F61" s="159">
        <v>12.11</v>
      </c>
      <c r="G61" s="83"/>
    </row>
    <row r="62" spans="1:7" ht="15">
      <c r="A62" s="150">
        <v>16</v>
      </c>
      <c r="B62" s="50">
        <v>20</v>
      </c>
      <c r="C62" s="51" t="s">
        <v>90</v>
      </c>
      <c r="D62" s="52" t="s">
        <v>30</v>
      </c>
      <c r="E62" s="264" t="s">
        <v>89</v>
      </c>
      <c r="F62" s="159">
        <v>12.25</v>
      </c>
      <c r="G62" s="83"/>
    </row>
    <row r="63" spans="1:7" ht="15">
      <c r="A63" s="150">
        <v>17</v>
      </c>
      <c r="B63" s="54">
        <v>61</v>
      </c>
      <c r="C63" s="55" t="s">
        <v>129</v>
      </c>
      <c r="D63" s="56" t="s">
        <v>130</v>
      </c>
      <c r="E63" s="265" t="s">
        <v>39</v>
      </c>
      <c r="F63" s="159">
        <v>12.43</v>
      </c>
      <c r="G63" s="83"/>
    </row>
    <row r="64" spans="1:7" ht="15">
      <c r="A64" s="150">
        <v>18</v>
      </c>
      <c r="B64" s="50">
        <v>9</v>
      </c>
      <c r="C64" s="51" t="s">
        <v>87</v>
      </c>
      <c r="D64" s="52" t="s">
        <v>33</v>
      </c>
      <c r="E64" s="264" t="s">
        <v>35</v>
      </c>
      <c r="F64" s="159">
        <v>12.57</v>
      </c>
      <c r="G64" s="83"/>
    </row>
    <row r="65" spans="1:10" ht="15">
      <c r="A65" s="150">
        <v>19</v>
      </c>
      <c r="B65" s="50">
        <v>71</v>
      </c>
      <c r="C65" s="51" t="s">
        <v>81</v>
      </c>
      <c r="D65" s="52" t="s">
        <v>82</v>
      </c>
      <c r="E65" s="264" t="s">
        <v>6</v>
      </c>
      <c r="F65" s="159">
        <v>12.66</v>
      </c>
      <c r="G65" s="83"/>
      <c r="J65" s="189" t="s">
        <v>118</v>
      </c>
    </row>
    <row r="66" spans="1:7" ht="15">
      <c r="A66" s="150">
        <v>20</v>
      </c>
      <c r="B66" s="54">
        <v>65</v>
      </c>
      <c r="C66" s="55" t="s">
        <v>249</v>
      </c>
      <c r="D66" s="56" t="s">
        <v>250</v>
      </c>
      <c r="E66" s="265" t="s">
        <v>5</v>
      </c>
      <c r="F66" s="159">
        <v>12.72</v>
      </c>
      <c r="G66" s="83"/>
    </row>
    <row r="67" spans="1:7" ht="15">
      <c r="A67" s="150">
        <v>21</v>
      </c>
      <c r="B67" s="50">
        <v>10</v>
      </c>
      <c r="C67" s="55" t="s">
        <v>237</v>
      </c>
      <c r="D67" s="56" t="s">
        <v>33</v>
      </c>
      <c r="E67" s="265" t="s">
        <v>35</v>
      </c>
      <c r="F67" s="159">
        <v>12.81</v>
      </c>
      <c r="G67" s="83"/>
    </row>
    <row r="68" spans="1:7" ht="15">
      <c r="A68" s="150">
        <v>22</v>
      </c>
      <c r="B68" s="50">
        <v>5</v>
      </c>
      <c r="C68" s="55" t="s">
        <v>235</v>
      </c>
      <c r="D68" s="56" t="s">
        <v>33</v>
      </c>
      <c r="E68" s="265" t="s">
        <v>35</v>
      </c>
      <c r="F68" s="159">
        <v>13.04</v>
      </c>
      <c r="G68" s="83"/>
    </row>
    <row r="69" spans="1:7" ht="15">
      <c r="A69" s="150">
        <v>23</v>
      </c>
      <c r="B69" s="54">
        <v>38</v>
      </c>
      <c r="C69" s="55" t="s">
        <v>57</v>
      </c>
      <c r="D69" s="56" t="s">
        <v>33</v>
      </c>
      <c r="E69" s="265" t="s">
        <v>56</v>
      </c>
      <c r="F69" s="159">
        <v>13.15</v>
      </c>
      <c r="G69" s="70"/>
    </row>
    <row r="70" spans="1:6" ht="15">
      <c r="A70" s="150">
        <v>24</v>
      </c>
      <c r="B70" s="50">
        <v>41</v>
      </c>
      <c r="C70" s="55" t="s">
        <v>207</v>
      </c>
      <c r="D70" s="56" t="s">
        <v>33</v>
      </c>
      <c r="E70" s="265" t="s">
        <v>56</v>
      </c>
      <c r="F70" s="159">
        <v>13.25</v>
      </c>
    </row>
    <row r="71" spans="1:6" ht="15">
      <c r="A71" s="150">
        <v>25</v>
      </c>
      <c r="B71" s="50">
        <v>43</v>
      </c>
      <c r="C71" s="51" t="s">
        <v>209</v>
      </c>
      <c r="D71" s="52" t="s">
        <v>30</v>
      </c>
      <c r="E71" s="264" t="s">
        <v>56</v>
      </c>
      <c r="F71" s="159">
        <v>13.33</v>
      </c>
    </row>
    <row r="72" spans="1:6" ht="15">
      <c r="A72" s="150">
        <v>26</v>
      </c>
      <c r="B72" s="54">
        <v>47</v>
      </c>
      <c r="C72" s="55" t="s">
        <v>293</v>
      </c>
      <c r="D72" s="56" t="s">
        <v>294</v>
      </c>
      <c r="E72" s="265" t="s">
        <v>180</v>
      </c>
      <c r="F72" s="159">
        <v>13.37</v>
      </c>
    </row>
    <row r="73" spans="1:6" ht="15">
      <c r="A73" s="150">
        <v>27</v>
      </c>
      <c r="B73" s="54">
        <v>4</v>
      </c>
      <c r="C73" s="55" t="s">
        <v>234</v>
      </c>
      <c r="D73" s="56" t="s">
        <v>33</v>
      </c>
      <c r="E73" s="265" t="s">
        <v>35</v>
      </c>
      <c r="F73" s="159">
        <v>13.38</v>
      </c>
    </row>
    <row r="74" spans="1:6" ht="15">
      <c r="A74" s="150">
        <v>28</v>
      </c>
      <c r="B74" s="50">
        <v>66</v>
      </c>
      <c r="C74" s="51" t="s">
        <v>251</v>
      </c>
      <c r="D74" s="52" t="s">
        <v>252</v>
      </c>
      <c r="E74" s="264" t="s">
        <v>5</v>
      </c>
      <c r="F74" s="159">
        <v>13.44</v>
      </c>
    </row>
    <row r="75" spans="1:6" ht="15">
      <c r="A75" s="150">
        <v>29</v>
      </c>
      <c r="B75" s="54">
        <v>15</v>
      </c>
      <c r="C75" s="55" t="s">
        <v>214</v>
      </c>
      <c r="D75" s="56" t="s">
        <v>33</v>
      </c>
      <c r="E75" s="265" t="s">
        <v>41</v>
      </c>
      <c r="F75" s="159">
        <v>13.55</v>
      </c>
    </row>
    <row r="76" spans="1:6" ht="15">
      <c r="A76" s="150">
        <v>30</v>
      </c>
      <c r="B76" s="50">
        <v>67</v>
      </c>
      <c r="C76" s="51" t="s">
        <v>253</v>
      </c>
      <c r="D76" s="52" t="s">
        <v>250</v>
      </c>
      <c r="E76" s="264" t="s">
        <v>5</v>
      </c>
      <c r="F76" s="159">
        <v>13.81</v>
      </c>
    </row>
    <row r="77" spans="1:6" ht="15">
      <c r="A77" s="150">
        <v>31</v>
      </c>
      <c r="B77" s="54">
        <v>2</v>
      </c>
      <c r="C77" s="55" t="s">
        <v>232</v>
      </c>
      <c r="D77" s="56" t="s">
        <v>30</v>
      </c>
      <c r="E77" s="265" t="s">
        <v>35</v>
      </c>
      <c r="F77" s="159">
        <v>13.94</v>
      </c>
    </row>
    <row r="78" spans="1:6" ht="15">
      <c r="A78" s="150">
        <v>32</v>
      </c>
      <c r="B78" s="50">
        <v>6</v>
      </c>
      <c r="C78" s="55" t="s">
        <v>236</v>
      </c>
      <c r="D78" s="56" t="s">
        <v>30</v>
      </c>
      <c r="E78" s="265" t="s">
        <v>35</v>
      </c>
      <c r="F78" s="159">
        <v>17.11</v>
      </c>
    </row>
    <row r="79" spans="1:6" ht="15">
      <c r="A79" s="150"/>
      <c r="B79" s="54">
        <v>68</v>
      </c>
      <c r="C79" s="55" t="s">
        <v>162</v>
      </c>
      <c r="D79" s="56" t="s">
        <v>163</v>
      </c>
      <c r="E79" s="265" t="s">
        <v>164</v>
      </c>
      <c r="F79" s="159" t="s">
        <v>304</v>
      </c>
    </row>
    <row r="80" spans="1:6" ht="15">
      <c r="A80" s="150"/>
      <c r="B80" s="50">
        <v>73</v>
      </c>
      <c r="C80" s="51" t="s">
        <v>263</v>
      </c>
      <c r="D80" s="52" t="s">
        <v>264</v>
      </c>
      <c r="E80" s="264" t="s">
        <v>6</v>
      </c>
      <c r="F80" s="159" t="s">
        <v>304</v>
      </c>
    </row>
  </sheetData>
  <sheetProtection/>
  <mergeCells count="10">
    <mergeCell ref="A1:F2"/>
    <mergeCell ref="A40:F41"/>
    <mergeCell ref="D5:E5"/>
    <mergeCell ref="D4:E4"/>
    <mergeCell ref="D44:E44"/>
    <mergeCell ref="D45:E45"/>
    <mergeCell ref="B4:C4"/>
    <mergeCell ref="D6:E6"/>
    <mergeCell ref="B43:C43"/>
    <mergeCell ref="D43:E43"/>
  </mergeCells>
  <printOptions/>
  <pageMargins left="0.36" right="0.1968503937007874" top="0.5" bottom="0.1968503937007874" header="0.1968503937007874" footer="0.1968503937007874"/>
  <pageSetup horizontalDpi="600" verticalDpi="600" orientation="portrait" paperSize="9" scale="10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70">
      <selection activeCell="J55" sqref="J55"/>
    </sheetView>
  </sheetViews>
  <sheetFormatPr defaultColWidth="9.140625" defaultRowHeight="12.75"/>
  <cols>
    <col min="1" max="1" width="6.421875" style="0" customWidth="1"/>
    <col min="2" max="2" width="7.7109375" style="0" customWidth="1"/>
    <col min="3" max="3" width="29.00390625" style="0" customWidth="1"/>
    <col min="4" max="4" width="10.140625" style="0" customWidth="1"/>
    <col min="5" max="5" width="23.8515625" style="0" customWidth="1"/>
    <col min="6" max="6" width="11.57421875" style="0" customWidth="1"/>
  </cols>
  <sheetData>
    <row r="1" spans="2:8" ht="23.25" customHeight="1">
      <c r="B1" s="248" t="s">
        <v>53</v>
      </c>
      <c r="C1" s="248"/>
      <c r="D1" s="248"/>
      <c r="E1" s="248"/>
      <c r="F1" s="248"/>
      <c r="G1" s="45"/>
      <c r="H1" s="45"/>
    </row>
    <row r="2" spans="2:8" ht="23.25">
      <c r="B2" s="248"/>
      <c r="C2" s="248"/>
      <c r="D2" s="248"/>
      <c r="E2" s="248"/>
      <c r="F2" s="248"/>
      <c r="G2" s="45"/>
      <c r="H2" s="45"/>
    </row>
    <row r="3" spans="2:8" ht="23.25">
      <c r="B3" s="36"/>
      <c r="C3" s="36"/>
      <c r="D3" s="36"/>
      <c r="E3" s="36"/>
      <c r="F3" s="36"/>
      <c r="G3" s="36"/>
      <c r="H3" s="36"/>
    </row>
    <row r="4" spans="2:8" ht="27" customHeight="1">
      <c r="B4" s="243" t="s">
        <v>8</v>
      </c>
      <c r="C4" s="243"/>
      <c r="D4" s="246" t="s">
        <v>22</v>
      </c>
      <c r="E4" s="246"/>
      <c r="F4" s="47"/>
      <c r="G4" s="47"/>
      <c r="H4" s="186"/>
    </row>
    <row r="5" spans="2:8" ht="18.75">
      <c r="B5" s="37" t="s">
        <v>125</v>
      </c>
      <c r="C5" s="48"/>
      <c r="D5" s="244" t="s">
        <v>10</v>
      </c>
      <c r="E5" s="244"/>
      <c r="F5" s="48"/>
      <c r="G5" s="48"/>
      <c r="H5" s="187"/>
    </row>
    <row r="6" spans="2:8" ht="15.75">
      <c r="B6" s="46"/>
      <c r="C6" s="38"/>
      <c r="D6" s="243"/>
      <c r="E6" s="243"/>
      <c r="F6" s="37"/>
      <c r="G6" s="37"/>
      <c r="H6" s="188"/>
    </row>
    <row r="7" spans="1:8" ht="30">
      <c r="A7" s="155" t="s">
        <v>27</v>
      </c>
      <c r="B7" s="40" t="s">
        <v>11</v>
      </c>
      <c r="C7" s="40" t="s">
        <v>12</v>
      </c>
      <c r="D7" s="40" t="s">
        <v>13</v>
      </c>
      <c r="E7" s="263" t="s">
        <v>14</v>
      </c>
      <c r="F7" s="43" t="s">
        <v>20</v>
      </c>
      <c r="H7" s="2"/>
    </row>
    <row r="8" spans="1:8" ht="15.75">
      <c r="A8" s="213">
        <v>1</v>
      </c>
      <c r="B8" s="54">
        <v>64</v>
      </c>
      <c r="C8" s="55" t="s">
        <v>79</v>
      </c>
      <c r="D8" s="56" t="s">
        <v>80</v>
      </c>
      <c r="E8" s="265" t="s">
        <v>6</v>
      </c>
      <c r="F8" s="158">
        <v>0.001294212962962963</v>
      </c>
      <c r="H8" s="23"/>
    </row>
    <row r="9" spans="1:8" ht="15.75">
      <c r="A9" s="213">
        <v>2</v>
      </c>
      <c r="B9" s="54">
        <v>32</v>
      </c>
      <c r="C9" s="55" t="s">
        <v>188</v>
      </c>
      <c r="D9" s="56" t="s">
        <v>189</v>
      </c>
      <c r="E9" s="265" t="s">
        <v>180</v>
      </c>
      <c r="F9" s="158">
        <v>0.0014245370370370373</v>
      </c>
      <c r="H9" s="2"/>
    </row>
    <row r="10" spans="1:8" ht="15.75">
      <c r="A10" s="213">
        <v>3</v>
      </c>
      <c r="B10" s="54">
        <v>37</v>
      </c>
      <c r="C10" s="55" t="s">
        <v>169</v>
      </c>
      <c r="D10" s="56" t="s">
        <v>170</v>
      </c>
      <c r="E10" s="283" t="s">
        <v>164</v>
      </c>
      <c r="F10" s="158">
        <v>0.0014516203703703703</v>
      </c>
      <c r="H10" s="2"/>
    </row>
    <row r="11" spans="1:8" ht="15.75">
      <c r="A11" s="213">
        <v>4</v>
      </c>
      <c r="B11" s="50">
        <v>65</v>
      </c>
      <c r="C11" s="51" t="s">
        <v>274</v>
      </c>
      <c r="D11" s="52" t="s">
        <v>275</v>
      </c>
      <c r="E11" s="265" t="s">
        <v>6</v>
      </c>
      <c r="F11" s="158">
        <v>0.001461458333333333</v>
      </c>
      <c r="H11" s="23"/>
    </row>
    <row r="12" spans="1:8" ht="15.75">
      <c r="A12" s="213">
        <v>5</v>
      </c>
      <c r="B12" s="54">
        <v>31</v>
      </c>
      <c r="C12" s="55" t="s">
        <v>183</v>
      </c>
      <c r="D12" s="56" t="s">
        <v>184</v>
      </c>
      <c r="E12" s="265" t="s">
        <v>180</v>
      </c>
      <c r="F12" s="158">
        <v>0.001468287037037037</v>
      </c>
      <c r="H12" s="2"/>
    </row>
    <row r="13" spans="1:8" ht="15.75">
      <c r="A13" s="213">
        <v>6</v>
      </c>
      <c r="B13" s="54">
        <v>44</v>
      </c>
      <c r="C13" s="55" t="s">
        <v>159</v>
      </c>
      <c r="D13" s="56" t="s">
        <v>160</v>
      </c>
      <c r="E13" s="265" t="s">
        <v>68</v>
      </c>
      <c r="F13" s="158">
        <v>0.001504398148148148</v>
      </c>
      <c r="H13" s="23"/>
    </row>
    <row r="14" spans="1:8" ht="15.75">
      <c r="A14" s="213">
        <v>7</v>
      </c>
      <c r="B14" s="54">
        <v>38</v>
      </c>
      <c r="C14" s="55" t="s">
        <v>172</v>
      </c>
      <c r="D14" s="56" t="s">
        <v>173</v>
      </c>
      <c r="E14" s="265" t="s">
        <v>164</v>
      </c>
      <c r="F14" s="158">
        <v>0.0015175925925925927</v>
      </c>
      <c r="H14" s="2"/>
    </row>
    <row r="15" spans="1:8" ht="15.75">
      <c r="A15" s="213">
        <v>8</v>
      </c>
      <c r="B15" s="54">
        <v>54</v>
      </c>
      <c r="C15" s="55" t="s">
        <v>134</v>
      </c>
      <c r="D15" s="56" t="s">
        <v>135</v>
      </c>
      <c r="E15" s="265" t="s">
        <v>39</v>
      </c>
      <c r="F15" s="158">
        <v>0.001544097222222222</v>
      </c>
      <c r="H15" s="2"/>
    </row>
    <row r="16" spans="1:8" ht="15.75">
      <c r="A16" s="213">
        <v>9</v>
      </c>
      <c r="B16" s="118">
        <v>27</v>
      </c>
      <c r="C16" s="119" t="s">
        <v>60</v>
      </c>
      <c r="D16" s="56" t="s">
        <v>34</v>
      </c>
      <c r="E16" s="265" t="s">
        <v>56</v>
      </c>
      <c r="F16" s="158">
        <v>0.0015494212962962964</v>
      </c>
      <c r="H16" s="2"/>
    </row>
    <row r="17" spans="1:8" ht="15.75">
      <c r="A17" s="213">
        <v>10</v>
      </c>
      <c r="B17" s="118">
        <v>62</v>
      </c>
      <c r="C17" s="119" t="s">
        <v>260</v>
      </c>
      <c r="D17" s="56" t="s">
        <v>261</v>
      </c>
      <c r="E17" s="265" t="s">
        <v>5</v>
      </c>
      <c r="F17" s="158">
        <v>0.0015542824074074077</v>
      </c>
      <c r="H17" s="23"/>
    </row>
    <row r="18" spans="1:8" ht="15.75">
      <c r="A18" s="213">
        <v>11</v>
      </c>
      <c r="B18" s="54">
        <v>61</v>
      </c>
      <c r="C18" s="55" t="s">
        <v>107</v>
      </c>
      <c r="D18" s="56" t="s">
        <v>259</v>
      </c>
      <c r="E18" s="265" t="s">
        <v>5</v>
      </c>
      <c r="F18" s="158">
        <v>0.0015649305555555555</v>
      </c>
      <c r="H18" s="23"/>
    </row>
    <row r="19" spans="1:8" ht="15.75">
      <c r="A19" s="213">
        <v>12</v>
      </c>
      <c r="B19" s="54">
        <v>13</v>
      </c>
      <c r="C19" s="55" t="s">
        <v>228</v>
      </c>
      <c r="D19" s="56" t="s">
        <v>34</v>
      </c>
      <c r="E19" s="265" t="s">
        <v>35</v>
      </c>
      <c r="F19" s="158">
        <v>0.0015670138888888888</v>
      </c>
      <c r="H19" s="2"/>
    </row>
    <row r="20" spans="1:8" ht="15.75">
      <c r="A20" s="213">
        <v>13</v>
      </c>
      <c r="B20" s="54">
        <v>36</v>
      </c>
      <c r="C20" s="55" t="s">
        <v>196</v>
      </c>
      <c r="D20" s="56" t="s">
        <v>197</v>
      </c>
      <c r="E20" s="265" t="s">
        <v>180</v>
      </c>
      <c r="F20" s="158">
        <v>0.0015760416666666666</v>
      </c>
      <c r="H20" s="2"/>
    </row>
    <row r="21" spans="1:8" ht="15.75">
      <c r="A21" s="213">
        <v>14</v>
      </c>
      <c r="B21" s="54">
        <v>29</v>
      </c>
      <c r="C21" s="55" t="s">
        <v>61</v>
      </c>
      <c r="D21" s="56" t="s">
        <v>34</v>
      </c>
      <c r="E21" s="265" t="s">
        <v>56</v>
      </c>
      <c r="F21" s="158">
        <v>0.0015871527777777776</v>
      </c>
      <c r="H21" s="2"/>
    </row>
    <row r="22" spans="1:8" ht="15.75">
      <c r="A22" s="213">
        <v>15</v>
      </c>
      <c r="B22" s="54">
        <v>23</v>
      </c>
      <c r="C22" s="55" t="s">
        <v>223</v>
      </c>
      <c r="D22" s="56" t="s">
        <v>34</v>
      </c>
      <c r="E22" s="265" t="s">
        <v>41</v>
      </c>
      <c r="F22" s="158">
        <v>0.001589814814814815</v>
      </c>
      <c r="H22" s="2"/>
    </row>
    <row r="23" spans="1:8" ht="15.75">
      <c r="A23" s="213">
        <v>16</v>
      </c>
      <c r="B23" s="54">
        <v>42</v>
      </c>
      <c r="C23" s="55" t="s">
        <v>74</v>
      </c>
      <c r="D23" s="56" t="s">
        <v>75</v>
      </c>
      <c r="E23" s="283" t="s">
        <v>68</v>
      </c>
      <c r="F23" s="158">
        <v>0.0015920138888888887</v>
      </c>
      <c r="H23" s="23"/>
    </row>
    <row r="24" spans="1:8" ht="15.75">
      <c r="A24" s="213">
        <v>17</v>
      </c>
      <c r="B24" s="54">
        <v>68</v>
      </c>
      <c r="C24" s="55" t="s">
        <v>284</v>
      </c>
      <c r="D24" s="56" t="s">
        <v>306</v>
      </c>
      <c r="E24" s="265" t="s">
        <v>6</v>
      </c>
      <c r="F24" s="158">
        <v>0.0015954861111111109</v>
      </c>
      <c r="H24" s="23"/>
    </row>
    <row r="25" spans="1:8" ht="15.75">
      <c r="A25" s="213">
        <v>18</v>
      </c>
      <c r="B25" s="118">
        <v>22</v>
      </c>
      <c r="C25" s="119" t="s">
        <v>32</v>
      </c>
      <c r="D25" s="56" t="s">
        <v>34</v>
      </c>
      <c r="E25" s="265" t="s">
        <v>224</v>
      </c>
      <c r="F25" s="158">
        <v>0.0016331018518518517</v>
      </c>
      <c r="H25" s="2"/>
    </row>
    <row r="26" spans="1:8" ht="15.75">
      <c r="A26" s="213">
        <v>19</v>
      </c>
      <c r="B26" s="54">
        <v>34</v>
      </c>
      <c r="C26" s="55" t="s">
        <v>192</v>
      </c>
      <c r="D26" s="56" t="s">
        <v>193</v>
      </c>
      <c r="E26" s="265" t="s">
        <v>180</v>
      </c>
      <c r="F26" s="158">
        <v>0.0016340277777777776</v>
      </c>
      <c r="H26" s="23"/>
    </row>
    <row r="27" spans="1:8" ht="15.75">
      <c r="A27" s="213">
        <v>20</v>
      </c>
      <c r="B27" s="54">
        <v>35</v>
      </c>
      <c r="C27" s="55" t="s">
        <v>194</v>
      </c>
      <c r="D27" s="56" t="s">
        <v>195</v>
      </c>
      <c r="E27" s="265" t="s">
        <v>180</v>
      </c>
      <c r="F27" s="158">
        <v>0.0016503472222222223</v>
      </c>
      <c r="H27" s="2"/>
    </row>
    <row r="28" spans="1:8" ht="15.75">
      <c r="A28" s="213">
        <v>21</v>
      </c>
      <c r="B28" s="54">
        <v>20</v>
      </c>
      <c r="C28" s="55" t="s">
        <v>221</v>
      </c>
      <c r="D28" s="56" t="s">
        <v>40</v>
      </c>
      <c r="E28" s="265" t="s">
        <v>41</v>
      </c>
      <c r="F28" s="158">
        <v>0.0016513888888888889</v>
      </c>
      <c r="H28" s="23"/>
    </row>
    <row r="29" spans="1:8" ht="15.75">
      <c r="A29" s="213">
        <v>22</v>
      </c>
      <c r="B29" s="54">
        <v>26</v>
      </c>
      <c r="C29" s="55" t="s">
        <v>59</v>
      </c>
      <c r="D29" s="56" t="s">
        <v>34</v>
      </c>
      <c r="E29" s="265" t="s">
        <v>56</v>
      </c>
      <c r="F29" s="158">
        <v>0.0016562499999999997</v>
      </c>
      <c r="H29" s="2"/>
    </row>
    <row r="30" spans="1:8" ht="15.75">
      <c r="A30" s="213">
        <v>23</v>
      </c>
      <c r="B30" s="54">
        <v>12</v>
      </c>
      <c r="C30" s="55" t="s">
        <v>226</v>
      </c>
      <c r="D30" s="56" t="s">
        <v>34</v>
      </c>
      <c r="E30" s="265" t="s">
        <v>35</v>
      </c>
      <c r="F30" s="158">
        <v>0.0016657407407407409</v>
      </c>
      <c r="H30" s="2"/>
    </row>
    <row r="31" spans="1:8" ht="15.75">
      <c r="A31" s="213">
        <v>24</v>
      </c>
      <c r="B31" s="54">
        <v>41</v>
      </c>
      <c r="C31" s="55" t="s">
        <v>178</v>
      </c>
      <c r="D31" s="56" t="s">
        <v>179</v>
      </c>
      <c r="E31" s="265" t="s">
        <v>164</v>
      </c>
      <c r="F31" s="158">
        <v>0.0016783564814814814</v>
      </c>
      <c r="H31" s="2"/>
    </row>
    <row r="32" spans="1:8" ht="15.75">
      <c r="A32" s="213">
        <v>25</v>
      </c>
      <c r="B32" s="54">
        <v>75</v>
      </c>
      <c r="C32" s="55" t="s">
        <v>286</v>
      </c>
      <c r="D32" s="56" t="s">
        <v>34</v>
      </c>
      <c r="E32" s="265" t="s">
        <v>6</v>
      </c>
      <c r="F32" s="158">
        <v>0.0017015046296296294</v>
      </c>
      <c r="H32" s="23"/>
    </row>
    <row r="33" spans="1:8" ht="15.75">
      <c r="A33" s="213">
        <v>26</v>
      </c>
      <c r="B33" s="54">
        <v>49</v>
      </c>
      <c r="C33" s="55" t="s">
        <v>151</v>
      </c>
      <c r="D33" s="56" t="s">
        <v>152</v>
      </c>
      <c r="E33" s="265" t="s">
        <v>149</v>
      </c>
      <c r="F33" s="158">
        <v>0.0017091435185185187</v>
      </c>
      <c r="H33" s="2"/>
    </row>
    <row r="34" spans="1:8" ht="15.75">
      <c r="A34" s="213">
        <v>27</v>
      </c>
      <c r="B34" s="54">
        <v>39</v>
      </c>
      <c r="C34" s="55" t="s">
        <v>174</v>
      </c>
      <c r="D34" s="56" t="s">
        <v>175</v>
      </c>
      <c r="E34" s="265" t="s">
        <v>164</v>
      </c>
      <c r="F34" s="158">
        <v>0.0017314814814814814</v>
      </c>
      <c r="H34" s="23"/>
    </row>
    <row r="35" spans="1:8" ht="15.75">
      <c r="A35" s="213">
        <v>28</v>
      </c>
      <c r="B35" s="54">
        <v>24</v>
      </c>
      <c r="C35" s="55" t="s">
        <v>198</v>
      </c>
      <c r="D35" s="56" t="s">
        <v>34</v>
      </c>
      <c r="E35" s="283" t="s">
        <v>56</v>
      </c>
      <c r="F35" s="158">
        <v>0.001732175925925926</v>
      </c>
      <c r="H35" s="2"/>
    </row>
    <row r="36" spans="1:8" ht="15.75">
      <c r="A36" s="213">
        <v>29</v>
      </c>
      <c r="B36" s="54">
        <v>70</v>
      </c>
      <c r="C36" s="55" t="s">
        <v>282</v>
      </c>
      <c r="D36" s="56" t="s">
        <v>40</v>
      </c>
      <c r="E36" s="265" t="s">
        <v>6</v>
      </c>
      <c r="F36" s="158">
        <v>0.001736111111111111</v>
      </c>
      <c r="H36" s="2"/>
    </row>
    <row r="37" spans="1:8" ht="15.75">
      <c r="A37" s="213">
        <v>30</v>
      </c>
      <c r="B37" s="54">
        <v>74</v>
      </c>
      <c r="C37" s="55" t="s">
        <v>285</v>
      </c>
      <c r="D37" s="56" t="s">
        <v>34</v>
      </c>
      <c r="E37" s="265" t="s">
        <v>6</v>
      </c>
      <c r="F37" s="158">
        <v>0.0017795138888888889</v>
      </c>
      <c r="H37" s="23"/>
    </row>
    <row r="38" spans="1:8" ht="15.75">
      <c r="A38" s="213">
        <v>31</v>
      </c>
      <c r="B38" s="118">
        <v>25</v>
      </c>
      <c r="C38" s="119" t="s">
        <v>199</v>
      </c>
      <c r="D38" s="56" t="s">
        <v>34</v>
      </c>
      <c r="E38" s="265" t="s">
        <v>56</v>
      </c>
      <c r="F38" s="158">
        <v>0.0017812499999999998</v>
      </c>
      <c r="H38" s="23"/>
    </row>
    <row r="39" spans="1:8" ht="15.75">
      <c r="A39" s="213">
        <v>31</v>
      </c>
      <c r="B39" s="50">
        <v>30</v>
      </c>
      <c r="C39" s="51" t="s">
        <v>200</v>
      </c>
      <c r="D39" s="52" t="s">
        <v>34</v>
      </c>
      <c r="E39" s="265" t="s">
        <v>56</v>
      </c>
      <c r="F39" s="158">
        <v>0.0017812499999999998</v>
      </c>
      <c r="H39" s="2"/>
    </row>
    <row r="40" spans="1:8" ht="15.75">
      <c r="A40" s="213">
        <v>33</v>
      </c>
      <c r="B40" s="54">
        <v>67</v>
      </c>
      <c r="C40" s="55" t="s">
        <v>278</v>
      </c>
      <c r="D40" s="56" t="s">
        <v>279</v>
      </c>
      <c r="E40" s="265" t="s">
        <v>6</v>
      </c>
      <c r="F40" s="158">
        <v>0.0017967592592592592</v>
      </c>
      <c r="H40" s="23"/>
    </row>
    <row r="41" spans="1:8" ht="15.75">
      <c r="A41" s="213">
        <v>34</v>
      </c>
      <c r="B41" s="54">
        <v>40</v>
      </c>
      <c r="C41" s="55" t="s">
        <v>176</v>
      </c>
      <c r="D41" s="56" t="s">
        <v>177</v>
      </c>
      <c r="E41" s="265" t="s">
        <v>164</v>
      </c>
      <c r="F41" s="158">
        <v>0.0018233796296296297</v>
      </c>
      <c r="H41" s="2"/>
    </row>
    <row r="42" spans="1:8" ht="15.75">
      <c r="A42" s="213">
        <v>35</v>
      </c>
      <c r="B42" s="54">
        <v>69</v>
      </c>
      <c r="C42" s="55" t="s">
        <v>280</v>
      </c>
      <c r="D42" s="56" t="s">
        <v>40</v>
      </c>
      <c r="E42" s="265" t="s">
        <v>6</v>
      </c>
      <c r="F42" s="158">
        <v>0.001865625</v>
      </c>
      <c r="H42" s="23"/>
    </row>
    <row r="43" spans="1:8" ht="15.75">
      <c r="A43" s="213">
        <v>36</v>
      </c>
      <c r="B43" s="54">
        <v>76</v>
      </c>
      <c r="C43" s="55" t="s">
        <v>287</v>
      </c>
      <c r="D43" s="56">
        <v>2008</v>
      </c>
      <c r="E43" s="265" t="s">
        <v>6</v>
      </c>
      <c r="F43" s="158">
        <v>0.0018667824074074073</v>
      </c>
      <c r="H43" s="23"/>
    </row>
    <row r="44" spans="1:8" ht="15.75">
      <c r="A44" s="213">
        <v>37</v>
      </c>
      <c r="B44" s="54">
        <v>66</v>
      </c>
      <c r="C44" s="55" t="s">
        <v>276</v>
      </c>
      <c r="D44" s="56" t="s">
        <v>277</v>
      </c>
      <c r="E44" s="283" t="s">
        <v>6</v>
      </c>
      <c r="F44" s="158">
        <v>0.0018790509259259262</v>
      </c>
      <c r="H44" s="2"/>
    </row>
    <row r="45" spans="1:8" ht="15.75">
      <c r="A45" s="213">
        <v>38</v>
      </c>
      <c r="B45" s="54">
        <v>77</v>
      </c>
      <c r="C45" s="55" t="s">
        <v>288</v>
      </c>
      <c r="D45" s="56" t="s">
        <v>40</v>
      </c>
      <c r="E45" s="265" t="s">
        <v>6</v>
      </c>
      <c r="F45" s="158">
        <v>0.0019256944444444445</v>
      </c>
      <c r="H45" s="2"/>
    </row>
    <row r="46" spans="1:8" ht="15.75">
      <c r="A46" s="213">
        <v>39</v>
      </c>
      <c r="B46" s="54">
        <v>71</v>
      </c>
      <c r="C46" s="55" t="s">
        <v>283</v>
      </c>
      <c r="D46" s="56" t="s">
        <v>40</v>
      </c>
      <c r="E46" s="265" t="s">
        <v>6</v>
      </c>
      <c r="F46" s="214">
        <v>0.001926388888888889</v>
      </c>
      <c r="H46" s="23"/>
    </row>
    <row r="47" spans="1:8" ht="15.75">
      <c r="A47" s="213">
        <v>40</v>
      </c>
      <c r="B47" s="50">
        <v>21</v>
      </c>
      <c r="C47" s="51" t="s">
        <v>222</v>
      </c>
      <c r="D47" s="52" t="s">
        <v>40</v>
      </c>
      <c r="E47" s="265" t="s">
        <v>41</v>
      </c>
      <c r="F47" s="214">
        <v>0.001972222222222222</v>
      </c>
      <c r="H47" s="2"/>
    </row>
    <row r="48" spans="2:8" ht="15">
      <c r="B48" s="27"/>
      <c r="C48" s="28"/>
      <c r="D48" s="29"/>
      <c r="E48" s="30"/>
      <c r="F48" s="58"/>
      <c r="H48" s="2"/>
    </row>
    <row r="49" spans="2:8" ht="15">
      <c r="B49" s="27"/>
      <c r="C49" s="28"/>
      <c r="D49" s="29"/>
      <c r="E49" s="30"/>
      <c r="F49" s="58"/>
      <c r="H49" s="2"/>
    </row>
    <row r="50" spans="2:8" ht="21" customHeight="1">
      <c r="B50" s="248" t="s">
        <v>53</v>
      </c>
      <c r="C50" s="248"/>
      <c r="D50" s="248"/>
      <c r="E50" s="248"/>
      <c r="F50" s="248"/>
      <c r="H50" s="2"/>
    </row>
    <row r="51" spans="2:8" ht="24" customHeight="1">
      <c r="B51" s="248"/>
      <c r="C51" s="248"/>
      <c r="D51" s="248"/>
      <c r="E51" s="248"/>
      <c r="F51" s="248"/>
      <c r="H51" s="2"/>
    </row>
    <row r="52" spans="2:8" ht="23.25">
      <c r="B52" s="36"/>
      <c r="C52" s="36"/>
      <c r="D52" s="36"/>
      <c r="E52" s="36"/>
      <c r="F52" s="36"/>
      <c r="H52" s="2"/>
    </row>
    <row r="53" spans="2:8" ht="27">
      <c r="B53" s="243" t="s">
        <v>8</v>
      </c>
      <c r="C53" s="243"/>
      <c r="D53" s="246" t="s">
        <v>22</v>
      </c>
      <c r="E53" s="246"/>
      <c r="F53" s="47"/>
      <c r="H53" s="2"/>
    </row>
    <row r="54" spans="2:8" ht="18.75">
      <c r="B54" s="37" t="s">
        <v>125</v>
      </c>
      <c r="C54" s="48"/>
      <c r="D54" s="244" t="s">
        <v>16</v>
      </c>
      <c r="E54" s="244"/>
      <c r="F54" s="48"/>
      <c r="H54" s="2"/>
    </row>
    <row r="55" spans="2:8" ht="15.75">
      <c r="B55" s="46"/>
      <c r="C55" s="38"/>
      <c r="D55" s="243"/>
      <c r="E55" s="243"/>
      <c r="F55" s="37"/>
      <c r="H55" s="2"/>
    </row>
    <row r="56" spans="1:8" ht="30">
      <c r="A56" s="155" t="s">
        <v>27</v>
      </c>
      <c r="B56" s="40" t="s">
        <v>11</v>
      </c>
      <c r="C56" s="40" t="s">
        <v>12</v>
      </c>
      <c r="D56" s="40" t="s">
        <v>13</v>
      </c>
      <c r="E56" s="263" t="s">
        <v>14</v>
      </c>
      <c r="F56" s="43" t="s">
        <v>20</v>
      </c>
      <c r="H56" s="2"/>
    </row>
    <row r="57" spans="1:8" ht="15.75">
      <c r="A57" s="150">
        <v>1</v>
      </c>
      <c r="B57" s="54">
        <v>58</v>
      </c>
      <c r="C57" s="55" t="s">
        <v>143</v>
      </c>
      <c r="D57" s="56" t="s">
        <v>144</v>
      </c>
      <c r="E57" s="265" t="s">
        <v>138</v>
      </c>
      <c r="F57" s="214">
        <v>0.001410300925925926</v>
      </c>
      <c r="H57" s="23"/>
    </row>
    <row r="58" spans="1:8" ht="15.75">
      <c r="A58" s="150">
        <v>2</v>
      </c>
      <c r="B58" s="54">
        <v>13</v>
      </c>
      <c r="C58" s="55" t="s">
        <v>85</v>
      </c>
      <c r="D58" s="56" t="s">
        <v>34</v>
      </c>
      <c r="E58" s="265" t="s">
        <v>35</v>
      </c>
      <c r="F58" s="214">
        <v>0.0014717592592592595</v>
      </c>
      <c r="H58" s="23"/>
    </row>
    <row r="59" spans="1:8" ht="15.75">
      <c r="A59" s="150">
        <v>3</v>
      </c>
      <c r="B59" s="50">
        <v>74</v>
      </c>
      <c r="C59" s="117" t="s">
        <v>43</v>
      </c>
      <c r="D59" s="115" t="s">
        <v>44</v>
      </c>
      <c r="E59" s="284" t="s">
        <v>6</v>
      </c>
      <c r="F59" s="214">
        <v>0.001486111111111111</v>
      </c>
      <c r="H59" s="2"/>
    </row>
    <row r="60" spans="1:8" ht="15.75">
      <c r="A60" s="150">
        <v>4</v>
      </c>
      <c r="B60" s="54">
        <v>81</v>
      </c>
      <c r="C60" s="55" t="s">
        <v>289</v>
      </c>
      <c r="D60" s="56" t="s">
        <v>34</v>
      </c>
      <c r="E60" s="265" t="s">
        <v>6</v>
      </c>
      <c r="F60" s="214">
        <v>0.0015092592592592595</v>
      </c>
      <c r="H60" s="2"/>
    </row>
    <row r="61" spans="1:8" ht="15.75">
      <c r="A61" s="150">
        <v>5</v>
      </c>
      <c r="B61" s="54">
        <v>59</v>
      </c>
      <c r="C61" s="55" t="s">
        <v>145</v>
      </c>
      <c r="D61" s="56" t="s">
        <v>146</v>
      </c>
      <c r="E61" s="265" t="s">
        <v>138</v>
      </c>
      <c r="F61" s="214">
        <v>0.001533449074074074</v>
      </c>
      <c r="H61" s="23"/>
    </row>
    <row r="62" spans="1:8" ht="15.75">
      <c r="A62" s="150">
        <v>6</v>
      </c>
      <c r="B62" s="118">
        <v>51</v>
      </c>
      <c r="C62" s="119" t="s">
        <v>66</v>
      </c>
      <c r="D62" s="212" t="s">
        <v>67</v>
      </c>
      <c r="E62" s="265" t="s">
        <v>68</v>
      </c>
      <c r="F62" s="214">
        <v>0.0015349537037037035</v>
      </c>
      <c r="H62" s="2"/>
    </row>
    <row r="63" spans="1:8" ht="15.75">
      <c r="A63" s="150">
        <v>7</v>
      </c>
      <c r="B63" s="50">
        <v>25</v>
      </c>
      <c r="C63" s="51" t="s">
        <v>213</v>
      </c>
      <c r="D63" s="52" t="s">
        <v>34</v>
      </c>
      <c r="E63" s="264" t="s">
        <v>89</v>
      </c>
      <c r="F63" s="214">
        <v>0.001538310185185185</v>
      </c>
      <c r="H63" s="2"/>
    </row>
    <row r="64" spans="1:8" ht="15.75">
      <c r="A64" s="150">
        <v>8</v>
      </c>
      <c r="B64" s="54">
        <v>44</v>
      </c>
      <c r="C64" s="55" t="s">
        <v>186</v>
      </c>
      <c r="D64" s="56" t="s">
        <v>187</v>
      </c>
      <c r="E64" s="265" t="s">
        <v>180</v>
      </c>
      <c r="F64" s="214">
        <v>0.001539236111111111</v>
      </c>
      <c r="H64" s="2"/>
    </row>
    <row r="65" spans="1:6" ht="15.75">
      <c r="A65" s="150">
        <v>9</v>
      </c>
      <c r="B65" s="50">
        <v>48</v>
      </c>
      <c r="C65" s="51" t="s">
        <v>190</v>
      </c>
      <c r="D65" s="212" t="s">
        <v>191</v>
      </c>
      <c r="E65" s="264" t="s">
        <v>180</v>
      </c>
      <c r="F65" s="214">
        <v>0.0015765046296296293</v>
      </c>
    </row>
    <row r="66" spans="1:6" ht="15.75">
      <c r="A66" s="150">
        <v>10</v>
      </c>
      <c r="B66" s="50">
        <v>45</v>
      </c>
      <c r="C66" s="53" t="s">
        <v>291</v>
      </c>
      <c r="D66" s="52" t="s">
        <v>292</v>
      </c>
      <c r="E66" s="285" t="s">
        <v>180</v>
      </c>
      <c r="F66" s="214">
        <v>0.0015789351851851852</v>
      </c>
    </row>
    <row r="67" spans="1:6" ht="15.75">
      <c r="A67" s="150">
        <v>11</v>
      </c>
      <c r="B67" s="54">
        <v>12</v>
      </c>
      <c r="C67" s="55" t="s">
        <v>86</v>
      </c>
      <c r="D67" s="56" t="s">
        <v>34</v>
      </c>
      <c r="E67" s="265" t="s">
        <v>35</v>
      </c>
      <c r="F67" s="214">
        <v>0.0015854166666666666</v>
      </c>
    </row>
    <row r="68" spans="1:6" ht="15.75">
      <c r="A68" s="150">
        <v>12</v>
      </c>
      <c r="B68" s="50">
        <v>22</v>
      </c>
      <c r="C68" s="51" t="s">
        <v>210</v>
      </c>
      <c r="D68" s="52" t="s">
        <v>34</v>
      </c>
      <c r="E68" s="264" t="s">
        <v>89</v>
      </c>
      <c r="F68" s="214">
        <v>0.0015886574074074073</v>
      </c>
    </row>
    <row r="69" spans="1:6" ht="15.75">
      <c r="A69" s="150">
        <v>13</v>
      </c>
      <c r="B69" s="54">
        <v>78</v>
      </c>
      <c r="C69" s="55" t="s">
        <v>270</v>
      </c>
      <c r="D69" s="56" t="s">
        <v>271</v>
      </c>
      <c r="E69" s="265" t="s">
        <v>6</v>
      </c>
      <c r="F69" s="214">
        <v>0.001597453703703704</v>
      </c>
    </row>
    <row r="70" spans="1:6" ht="15.75">
      <c r="A70" s="150">
        <v>14</v>
      </c>
      <c r="B70" s="54">
        <v>69</v>
      </c>
      <c r="C70" s="55" t="s">
        <v>105</v>
      </c>
      <c r="D70" s="56" t="s">
        <v>106</v>
      </c>
      <c r="E70" s="265" t="s">
        <v>5</v>
      </c>
      <c r="F70" s="214">
        <v>0.0016105324074074075</v>
      </c>
    </row>
    <row r="71" spans="1:6" ht="15.75">
      <c r="A71" s="150">
        <v>15</v>
      </c>
      <c r="B71" s="54">
        <v>52</v>
      </c>
      <c r="C71" s="55" t="s">
        <v>70</v>
      </c>
      <c r="D71" s="56" t="s">
        <v>71</v>
      </c>
      <c r="E71" s="265" t="s">
        <v>68</v>
      </c>
      <c r="F71" s="214">
        <v>0.0016388888888888887</v>
      </c>
    </row>
    <row r="72" spans="1:6" ht="15.75">
      <c r="A72" s="150">
        <v>16</v>
      </c>
      <c r="B72" s="50">
        <v>53</v>
      </c>
      <c r="C72" s="53" t="s">
        <v>72</v>
      </c>
      <c r="D72" s="52" t="s">
        <v>73</v>
      </c>
      <c r="E72" s="285" t="s">
        <v>68</v>
      </c>
      <c r="F72" s="214">
        <v>0.0016591435185185183</v>
      </c>
    </row>
    <row r="73" spans="1:6" ht="15.75">
      <c r="A73" s="150">
        <v>17</v>
      </c>
      <c r="B73" s="54">
        <v>35</v>
      </c>
      <c r="C73" s="55" t="s">
        <v>205</v>
      </c>
      <c r="D73" s="56" t="s">
        <v>34</v>
      </c>
      <c r="E73" s="265" t="s">
        <v>56</v>
      </c>
      <c r="F73" s="214">
        <v>0.0016612268518518519</v>
      </c>
    </row>
    <row r="74" spans="1:6" ht="15.75">
      <c r="A74" s="150">
        <v>18</v>
      </c>
      <c r="B74" s="118">
        <v>16</v>
      </c>
      <c r="C74" s="119" t="s">
        <v>215</v>
      </c>
      <c r="D74" s="115" t="s">
        <v>34</v>
      </c>
      <c r="E74" s="284" t="s">
        <v>41</v>
      </c>
      <c r="F74" s="214">
        <v>0.0016736111111111112</v>
      </c>
    </row>
    <row r="75" spans="1:6" ht="15.75">
      <c r="A75" s="150">
        <v>19</v>
      </c>
      <c r="B75" s="54">
        <v>14</v>
      </c>
      <c r="C75" s="55" t="s">
        <v>229</v>
      </c>
      <c r="D75" s="56" t="s">
        <v>40</v>
      </c>
      <c r="E75" s="265" t="s">
        <v>35</v>
      </c>
      <c r="F75" s="214">
        <v>0.0016743055555555556</v>
      </c>
    </row>
    <row r="76" spans="1:6" ht="15.75">
      <c r="A76" s="150">
        <v>20</v>
      </c>
      <c r="B76" s="54">
        <v>80</v>
      </c>
      <c r="C76" s="55" t="s">
        <v>272</v>
      </c>
      <c r="D76" s="56" t="s">
        <v>273</v>
      </c>
      <c r="E76" s="265" t="s">
        <v>6</v>
      </c>
      <c r="F76" s="214">
        <v>0.0017193287037037036</v>
      </c>
    </row>
    <row r="77" spans="1:6" ht="15.75">
      <c r="A77" s="150">
        <v>21</v>
      </c>
      <c r="B77" s="54">
        <v>31</v>
      </c>
      <c r="C77" s="55" t="s">
        <v>201</v>
      </c>
      <c r="D77" s="211" t="s">
        <v>34</v>
      </c>
      <c r="E77" s="265" t="s">
        <v>56</v>
      </c>
      <c r="F77" s="214">
        <v>0.0017218749999999997</v>
      </c>
    </row>
    <row r="78" spans="1:6" ht="15.75">
      <c r="A78" s="150">
        <v>22</v>
      </c>
      <c r="B78" s="54">
        <v>23</v>
      </c>
      <c r="C78" s="55" t="s">
        <v>211</v>
      </c>
      <c r="D78" s="56" t="s">
        <v>34</v>
      </c>
      <c r="E78" s="265" t="s">
        <v>89</v>
      </c>
      <c r="F78" s="214">
        <v>0.0017893518518518519</v>
      </c>
    </row>
    <row r="79" spans="1:6" ht="15.75">
      <c r="A79" s="150">
        <v>23</v>
      </c>
      <c r="B79" s="54">
        <v>33</v>
      </c>
      <c r="C79" s="55" t="s">
        <v>203</v>
      </c>
      <c r="D79" s="56" t="s">
        <v>34</v>
      </c>
      <c r="E79" s="265" t="s">
        <v>56</v>
      </c>
      <c r="F79" s="214">
        <v>0.001800347222222222</v>
      </c>
    </row>
    <row r="80" spans="1:6" ht="15.75">
      <c r="A80" s="150">
        <v>24</v>
      </c>
      <c r="B80" s="118">
        <v>75</v>
      </c>
      <c r="C80" s="119" t="s">
        <v>266</v>
      </c>
      <c r="D80" s="115" t="s">
        <v>267</v>
      </c>
      <c r="E80" s="284" t="s">
        <v>6</v>
      </c>
      <c r="F80" s="214">
        <v>0.0018055555555555557</v>
      </c>
    </row>
    <row r="81" spans="1:6" ht="15.75">
      <c r="A81" s="150">
        <v>25</v>
      </c>
      <c r="B81" s="50">
        <v>24</v>
      </c>
      <c r="C81" s="53" t="s">
        <v>212</v>
      </c>
      <c r="D81" s="52" t="s">
        <v>34</v>
      </c>
      <c r="E81" s="285" t="s">
        <v>89</v>
      </c>
      <c r="F81" s="214">
        <v>0.0019552083333333335</v>
      </c>
    </row>
    <row r="82" spans="1:6" ht="15.75">
      <c r="A82" s="150">
        <v>26</v>
      </c>
      <c r="B82" s="54">
        <v>77</v>
      </c>
      <c r="C82" s="55" t="s">
        <v>268</v>
      </c>
      <c r="D82" s="56" t="s">
        <v>269</v>
      </c>
      <c r="E82" s="265" t="s">
        <v>6</v>
      </c>
      <c r="F82" s="214">
        <v>0.0019613425925925927</v>
      </c>
    </row>
    <row r="83" spans="1:6" ht="15.75">
      <c r="A83" s="150">
        <v>27</v>
      </c>
      <c r="B83" s="54">
        <v>17</v>
      </c>
      <c r="C83" s="55" t="s">
        <v>216</v>
      </c>
      <c r="D83" s="56" t="s">
        <v>34</v>
      </c>
      <c r="E83" s="265" t="s">
        <v>41</v>
      </c>
      <c r="F83" s="214">
        <v>0.001968865740740741</v>
      </c>
    </row>
    <row r="84" spans="1:6" ht="15.75">
      <c r="A84" s="150">
        <v>28</v>
      </c>
      <c r="B84" s="54">
        <v>82</v>
      </c>
      <c r="C84" s="55" t="s">
        <v>290</v>
      </c>
      <c r="D84" s="56" t="s">
        <v>40</v>
      </c>
      <c r="E84" s="265" t="s">
        <v>6</v>
      </c>
      <c r="F84" s="214">
        <v>0.0019885416666666667</v>
      </c>
    </row>
    <row r="85" spans="1:6" ht="15.75">
      <c r="A85" s="150">
        <v>29</v>
      </c>
      <c r="B85" s="54">
        <v>56</v>
      </c>
      <c r="C85" s="55" t="s">
        <v>295</v>
      </c>
      <c r="D85" s="56" t="s">
        <v>154</v>
      </c>
      <c r="E85" s="265" t="s">
        <v>155</v>
      </c>
      <c r="F85" s="214">
        <v>0.0020203703703703707</v>
      </c>
    </row>
    <row r="86" spans="1:6" ht="15.75">
      <c r="A86" s="150">
        <v>30</v>
      </c>
      <c r="B86" s="54">
        <v>19</v>
      </c>
      <c r="C86" s="55" t="s">
        <v>217</v>
      </c>
      <c r="D86" s="56" t="s">
        <v>34</v>
      </c>
      <c r="E86" s="265" t="s">
        <v>41</v>
      </c>
      <c r="F86" s="214">
        <v>0.0024375</v>
      </c>
    </row>
    <row r="87" spans="1:6" ht="15.75">
      <c r="A87" s="150"/>
      <c r="B87" s="118">
        <v>50</v>
      </c>
      <c r="C87" s="119" t="s">
        <v>166</v>
      </c>
      <c r="D87" s="56" t="s">
        <v>167</v>
      </c>
      <c r="E87" s="265" t="s">
        <v>164</v>
      </c>
      <c r="F87" s="214" t="s">
        <v>304</v>
      </c>
    </row>
    <row r="88" spans="1:6" ht="15.75">
      <c r="A88" s="150"/>
      <c r="B88" s="118">
        <v>26</v>
      </c>
      <c r="C88" s="55" t="s">
        <v>91</v>
      </c>
      <c r="D88" s="56" t="s">
        <v>40</v>
      </c>
      <c r="E88" s="265" t="s">
        <v>89</v>
      </c>
      <c r="F88" s="214" t="s">
        <v>304</v>
      </c>
    </row>
    <row r="89" spans="1:6" ht="15.75">
      <c r="A89" s="150" t="s">
        <v>65</v>
      </c>
      <c r="B89" s="54">
        <v>36</v>
      </c>
      <c r="C89" s="55" t="s">
        <v>206</v>
      </c>
      <c r="D89" s="56" t="s">
        <v>33</v>
      </c>
      <c r="E89" s="265" t="s">
        <v>56</v>
      </c>
      <c r="F89" s="214">
        <v>0.0016634259259259258</v>
      </c>
    </row>
  </sheetData>
  <sheetProtection/>
  <mergeCells count="10">
    <mergeCell ref="B1:F2"/>
    <mergeCell ref="B4:C4"/>
    <mergeCell ref="D4:E4"/>
    <mergeCell ref="B50:F51"/>
    <mergeCell ref="D54:E54"/>
    <mergeCell ref="D55:E55"/>
    <mergeCell ref="D5:E5"/>
    <mergeCell ref="D6:E6"/>
    <mergeCell ref="B53:C53"/>
    <mergeCell ref="D53:E53"/>
  </mergeCells>
  <printOptions/>
  <pageMargins left="0.31" right="0.1968503937007874" top="0.22" bottom="0.1968503937007874" header="0.1968503937007874" footer="0.1968503937007874"/>
  <pageSetup horizontalDpi="600" verticalDpi="600" orientation="portrait" paperSize="9" scale="10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70">
      <selection activeCell="J39" sqref="J39"/>
    </sheetView>
  </sheetViews>
  <sheetFormatPr defaultColWidth="9.140625" defaultRowHeight="12.75"/>
  <cols>
    <col min="1" max="1" width="6.00390625" style="0" customWidth="1"/>
    <col min="2" max="2" width="7.7109375" style="0" customWidth="1"/>
    <col min="3" max="3" width="27.00390625" style="0" customWidth="1"/>
    <col min="4" max="4" width="10.140625" style="0" customWidth="1"/>
    <col min="5" max="5" width="23.7109375" style="0" customWidth="1"/>
    <col min="6" max="6" width="11.57421875" style="0" customWidth="1"/>
    <col min="7" max="7" width="13.7109375" style="0" customWidth="1"/>
  </cols>
  <sheetData>
    <row r="1" spans="2:7" ht="23.25" customHeight="1">
      <c r="B1" s="248" t="s">
        <v>117</v>
      </c>
      <c r="C1" s="248"/>
      <c r="D1" s="248"/>
      <c r="E1" s="248"/>
      <c r="F1" s="248"/>
      <c r="G1" s="45"/>
    </row>
    <row r="2" spans="2:7" ht="23.25">
      <c r="B2" s="248"/>
      <c r="C2" s="248"/>
      <c r="D2" s="248"/>
      <c r="E2" s="248"/>
      <c r="F2" s="248"/>
      <c r="G2" s="45"/>
    </row>
    <row r="3" spans="2:7" ht="23.25">
      <c r="B3" s="36"/>
      <c r="C3" s="36"/>
      <c r="D3" s="36"/>
      <c r="E3" s="36"/>
      <c r="F3" s="36"/>
      <c r="G3" s="36"/>
    </row>
    <row r="4" spans="2:7" ht="27" customHeight="1">
      <c r="B4" s="243" t="s">
        <v>8</v>
      </c>
      <c r="C4" s="243"/>
      <c r="D4" s="246" t="s">
        <v>21</v>
      </c>
      <c r="E4" s="246"/>
      <c r="F4" s="47"/>
      <c r="G4" s="47"/>
    </row>
    <row r="5" spans="2:7" ht="18.75">
      <c r="B5" s="37" t="s">
        <v>125</v>
      </c>
      <c r="C5" s="48"/>
      <c r="D5" s="244" t="s">
        <v>10</v>
      </c>
      <c r="E5" s="244"/>
      <c r="F5" s="48"/>
      <c r="G5" s="48"/>
    </row>
    <row r="6" spans="2:7" ht="15.75">
      <c r="B6" s="46"/>
      <c r="C6" s="38"/>
      <c r="D6" s="243"/>
      <c r="E6" s="243"/>
      <c r="F6" s="37"/>
      <c r="G6" s="37"/>
    </row>
    <row r="7" spans="1:6" ht="30">
      <c r="A7" s="155" t="s">
        <v>27</v>
      </c>
      <c r="B7" s="49" t="s">
        <v>11</v>
      </c>
      <c r="C7" s="49" t="s">
        <v>12</v>
      </c>
      <c r="D7" s="49" t="s">
        <v>13</v>
      </c>
      <c r="E7" s="42" t="s">
        <v>14</v>
      </c>
      <c r="F7" s="43" t="s">
        <v>20</v>
      </c>
    </row>
    <row r="8" spans="1:6" ht="15">
      <c r="A8" s="156">
        <v>1</v>
      </c>
      <c r="B8" s="54">
        <v>64</v>
      </c>
      <c r="C8" s="55" t="s">
        <v>79</v>
      </c>
      <c r="D8" s="56" t="s">
        <v>80</v>
      </c>
      <c r="E8" s="265" t="s">
        <v>6</v>
      </c>
      <c r="F8" s="103">
        <v>8.85</v>
      </c>
    </row>
    <row r="9" spans="1:6" ht="15">
      <c r="A9" s="156">
        <v>2</v>
      </c>
      <c r="B9" s="54">
        <v>38</v>
      </c>
      <c r="C9" s="55" t="s">
        <v>172</v>
      </c>
      <c r="D9" s="56" t="s">
        <v>173</v>
      </c>
      <c r="E9" s="265" t="s">
        <v>164</v>
      </c>
      <c r="F9" s="103">
        <v>9.01</v>
      </c>
    </row>
    <row r="10" spans="1:7" ht="15" customHeight="1">
      <c r="A10" s="156">
        <v>3</v>
      </c>
      <c r="B10" s="54">
        <v>54</v>
      </c>
      <c r="C10" s="55" t="s">
        <v>134</v>
      </c>
      <c r="D10" s="56" t="s">
        <v>135</v>
      </c>
      <c r="E10" s="265" t="s">
        <v>39</v>
      </c>
      <c r="F10" s="159">
        <v>9.05</v>
      </c>
      <c r="G10" s="72"/>
    </row>
    <row r="11" spans="1:7" ht="15" customHeight="1">
      <c r="A11" s="156">
        <v>4</v>
      </c>
      <c r="B11" s="50">
        <v>65</v>
      </c>
      <c r="C11" s="51" t="s">
        <v>274</v>
      </c>
      <c r="D11" s="52" t="s">
        <v>275</v>
      </c>
      <c r="E11" s="265" t="s">
        <v>6</v>
      </c>
      <c r="F11" s="159">
        <v>9.1</v>
      </c>
      <c r="G11" s="72"/>
    </row>
    <row r="12" spans="1:7" ht="15" customHeight="1">
      <c r="A12" s="156">
        <v>5</v>
      </c>
      <c r="B12" s="54">
        <v>12</v>
      </c>
      <c r="C12" s="55" t="s">
        <v>226</v>
      </c>
      <c r="D12" s="56" t="s">
        <v>34</v>
      </c>
      <c r="E12" s="265" t="s">
        <v>35</v>
      </c>
      <c r="F12" s="159">
        <v>9.19</v>
      </c>
      <c r="G12" s="72"/>
    </row>
    <row r="13" spans="1:7" ht="15" customHeight="1">
      <c r="A13" s="156">
        <v>6</v>
      </c>
      <c r="B13" s="54">
        <v>49</v>
      </c>
      <c r="C13" s="55" t="s">
        <v>151</v>
      </c>
      <c r="D13" s="56" t="s">
        <v>152</v>
      </c>
      <c r="E13" s="265" t="s">
        <v>149</v>
      </c>
      <c r="F13" s="159">
        <v>9.22</v>
      </c>
      <c r="G13" s="72"/>
    </row>
    <row r="14" spans="1:7" ht="15">
      <c r="A14" s="156">
        <v>7</v>
      </c>
      <c r="B14" s="54">
        <v>37</v>
      </c>
      <c r="C14" s="55" t="s">
        <v>169</v>
      </c>
      <c r="D14" s="56" t="s">
        <v>170</v>
      </c>
      <c r="E14" s="283" t="s">
        <v>164</v>
      </c>
      <c r="F14" s="159">
        <v>9.42</v>
      </c>
      <c r="G14" s="72"/>
    </row>
    <row r="15" spans="1:7" ht="15">
      <c r="A15" s="156">
        <v>8</v>
      </c>
      <c r="B15" s="54">
        <v>44</v>
      </c>
      <c r="C15" s="55" t="s">
        <v>159</v>
      </c>
      <c r="D15" s="56" t="s">
        <v>160</v>
      </c>
      <c r="E15" s="265" t="s">
        <v>68</v>
      </c>
      <c r="F15" s="159">
        <v>9.54</v>
      </c>
      <c r="G15" s="72"/>
    </row>
    <row r="16" spans="1:7" ht="15">
      <c r="A16" s="156">
        <v>9</v>
      </c>
      <c r="B16" s="54">
        <v>61</v>
      </c>
      <c r="C16" s="55" t="s">
        <v>107</v>
      </c>
      <c r="D16" s="56" t="s">
        <v>259</v>
      </c>
      <c r="E16" s="265" t="s">
        <v>5</v>
      </c>
      <c r="F16" s="159">
        <v>9.55</v>
      </c>
      <c r="G16" s="72"/>
    </row>
    <row r="17" spans="1:7" ht="15">
      <c r="A17" s="156">
        <v>10</v>
      </c>
      <c r="B17" s="54">
        <v>42</v>
      </c>
      <c r="C17" s="55" t="s">
        <v>74</v>
      </c>
      <c r="D17" s="56" t="s">
        <v>75</v>
      </c>
      <c r="E17" s="283" t="s">
        <v>68</v>
      </c>
      <c r="F17" s="159">
        <v>9.62</v>
      </c>
      <c r="G17" s="72"/>
    </row>
    <row r="18" spans="1:7" ht="15">
      <c r="A18" s="156">
        <v>11</v>
      </c>
      <c r="B18" s="118">
        <v>27</v>
      </c>
      <c r="C18" s="119" t="s">
        <v>60</v>
      </c>
      <c r="D18" s="56" t="s">
        <v>34</v>
      </c>
      <c r="E18" s="265" t="s">
        <v>56</v>
      </c>
      <c r="F18" s="159">
        <v>9.66</v>
      </c>
      <c r="G18" s="72"/>
    </row>
    <row r="19" spans="1:7" ht="15">
      <c r="A19" s="156">
        <v>12</v>
      </c>
      <c r="B19" s="50">
        <v>30</v>
      </c>
      <c r="C19" s="51" t="s">
        <v>200</v>
      </c>
      <c r="D19" s="52" t="s">
        <v>34</v>
      </c>
      <c r="E19" s="265" t="s">
        <v>56</v>
      </c>
      <c r="F19" s="159">
        <v>9.69</v>
      </c>
      <c r="G19" s="72"/>
    </row>
    <row r="20" spans="1:7" ht="15">
      <c r="A20" s="156">
        <v>13</v>
      </c>
      <c r="B20" s="54">
        <v>36</v>
      </c>
      <c r="C20" s="55" t="s">
        <v>196</v>
      </c>
      <c r="D20" s="56" t="s">
        <v>197</v>
      </c>
      <c r="E20" s="265" t="s">
        <v>180</v>
      </c>
      <c r="F20" s="159">
        <v>9.73</v>
      </c>
      <c r="G20" s="72"/>
    </row>
    <row r="21" spans="1:7" ht="15">
      <c r="A21" s="156">
        <v>14</v>
      </c>
      <c r="B21" s="118">
        <v>22</v>
      </c>
      <c r="C21" s="119" t="s">
        <v>32</v>
      </c>
      <c r="D21" s="56" t="s">
        <v>34</v>
      </c>
      <c r="E21" s="265" t="s">
        <v>224</v>
      </c>
      <c r="F21" s="159">
        <v>9.78</v>
      </c>
      <c r="G21" s="72"/>
    </row>
    <row r="22" spans="1:7" ht="15">
      <c r="A22" s="156">
        <v>15</v>
      </c>
      <c r="B22" s="54">
        <v>41</v>
      </c>
      <c r="C22" s="55" t="s">
        <v>178</v>
      </c>
      <c r="D22" s="56" t="s">
        <v>179</v>
      </c>
      <c r="E22" s="265" t="s">
        <v>164</v>
      </c>
      <c r="F22" s="159">
        <v>9.86</v>
      </c>
      <c r="G22" s="72"/>
    </row>
    <row r="23" spans="1:7" ht="15">
      <c r="A23" s="156">
        <v>16</v>
      </c>
      <c r="B23" s="54">
        <v>39</v>
      </c>
      <c r="C23" s="55" t="s">
        <v>174</v>
      </c>
      <c r="D23" s="56" t="s">
        <v>175</v>
      </c>
      <c r="E23" s="265" t="s">
        <v>164</v>
      </c>
      <c r="F23" s="159">
        <v>9.9</v>
      </c>
      <c r="G23" s="72"/>
    </row>
    <row r="24" spans="1:7" ht="15">
      <c r="A24" s="156">
        <v>16</v>
      </c>
      <c r="B24" s="54">
        <v>32</v>
      </c>
      <c r="C24" s="55" t="s">
        <v>188</v>
      </c>
      <c r="D24" s="56" t="s">
        <v>189</v>
      </c>
      <c r="E24" s="265" t="s">
        <v>180</v>
      </c>
      <c r="F24" s="159">
        <v>9.9</v>
      </c>
      <c r="G24" s="72"/>
    </row>
    <row r="25" spans="1:7" ht="15">
      <c r="A25" s="156">
        <v>18</v>
      </c>
      <c r="B25" s="54">
        <v>26</v>
      </c>
      <c r="C25" s="55" t="s">
        <v>59</v>
      </c>
      <c r="D25" s="56" t="s">
        <v>34</v>
      </c>
      <c r="E25" s="265" t="s">
        <v>56</v>
      </c>
      <c r="F25" s="159">
        <v>9.91</v>
      </c>
      <c r="G25" s="72"/>
    </row>
    <row r="26" spans="1:7" ht="15">
      <c r="A26" s="156">
        <v>19</v>
      </c>
      <c r="B26" s="118">
        <v>25</v>
      </c>
      <c r="C26" s="119" t="s">
        <v>199</v>
      </c>
      <c r="D26" s="56" t="s">
        <v>34</v>
      </c>
      <c r="E26" s="265" t="s">
        <v>56</v>
      </c>
      <c r="F26" s="159">
        <v>9.92</v>
      </c>
      <c r="G26" s="72"/>
    </row>
    <row r="27" spans="1:7" ht="15">
      <c r="A27" s="156">
        <v>20</v>
      </c>
      <c r="B27" s="54">
        <v>40</v>
      </c>
      <c r="C27" s="55" t="s">
        <v>176</v>
      </c>
      <c r="D27" s="56" t="s">
        <v>177</v>
      </c>
      <c r="E27" s="265" t="s">
        <v>164</v>
      </c>
      <c r="F27" s="159">
        <v>9.93</v>
      </c>
      <c r="G27" s="72"/>
    </row>
    <row r="28" spans="1:7" ht="15">
      <c r="A28" s="156">
        <v>21</v>
      </c>
      <c r="B28" s="118">
        <v>62</v>
      </c>
      <c r="C28" s="119" t="s">
        <v>260</v>
      </c>
      <c r="D28" s="56" t="s">
        <v>261</v>
      </c>
      <c r="E28" s="265" t="s">
        <v>5</v>
      </c>
      <c r="F28" s="159">
        <v>10</v>
      </c>
      <c r="G28" s="72"/>
    </row>
    <row r="29" spans="1:7" ht="15">
      <c r="A29" s="156">
        <v>22</v>
      </c>
      <c r="B29" s="54">
        <v>23</v>
      </c>
      <c r="C29" s="55" t="s">
        <v>223</v>
      </c>
      <c r="D29" s="56" t="s">
        <v>34</v>
      </c>
      <c r="E29" s="265" t="s">
        <v>41</v>
      </c>
      <c r="F29" s="159">
        <v>10.11</v>
      </c>
      <c r="G29" s="72"/>
    </row>
    <row r="30" spans="1:7" ht="15">
      <c r="A30" s="156">
        <v>22</v>
      </c>
      <c r="B30" s="54">
        <v>13</v>
      </c>
      <c r="C30" s="55" t="s">
        <v>228</v>
      </c>
      <c r="D30" s="56" t="s">
        <v>34</v>
      </c>
      <c r="E30" s="265" t="s">
        <v>35</v>
      </c>
      <c r="F30" s="159">
        <v>10.11</v>
      </c>
      <c r="G30" s="72"/>
    </row>
    <row r="31" spans="1:7" ht="15">
      <c r="A31" s="156">
        <v>24</v>
      </c>
      <c r="B31" s="54">
        <v>70</v>
      </c>
      <c r="C31" s="55" t="s">
        <v>282</v>
      </c>
      <c r="D31" s="56" t="s">
        <v>40</v>
      </c>
      <c r="E31" s="265" t="s">
        <v>6</v>
      </c>
      <c r="F31" s="159">
        <v>10.13</v>
      </c>
      <c r="G31" s="72"/>
    </row>
    <row r="32" spans="1:7" ht="15">
      <c r="A32" s="156">
        <v>25</v>
      </c>
      <c r="B32" s="54">
        <v>20</v>
      </c>
      <c r="C32" s="55" t="s">
        <v>221</v>
      </c>
      <c r="D32" s="56" t="s">
        <v>40</v>
      </c>
      <c r="E32" s="265" t="s">
        <v>41</v>
      </c>
      <c r="F32" s="159">
        <v>10.14</v>
      </c>
      <c r="G32" s="72"/>
    </row>
    <row r="33" spans="1:7" ht="15">
      <c r="A33" s="156">
        <v>26</v>
      </c>
      <c r="B33" s="54">
        <v>77</v>
      </c>
      <c r="C33" s="55" t="s">
        <v>288</v>
      </c>
      <c r="D33" s="56" t="s">
        <v>40</v>
      </c>
      <c r="E33" s="265" t="s">
        <v>6</v>
      </c>
      <c r="F33" s="159">
        <v>10.16</v>
      </c>
      <c r="G33" s="72"/>
    </row>
    <row r="34" spans="1:7" ht="15" customHeight="1">
      <c r="A34" s="156">
        <v>27</v>
      </c>
      <c r="B34" s="54">
        <v>29</v>
      </c>
      <c r="C34" s="55" t="s">
        <v>61</v>
      </c>
      <c r="D34" s="56" t="s">
        <v>34</v>
      </c>
      <c r="E34" s="265" t="s">
        <v>56</v>
      </c>
      <c r="F34" s="159">
        <v>10.27</v>
      </c>
      <c r="G34" s="72"/>
    </row>
    <row r="35" spans="1:7" ht="15" customHeight="1">
      <c r="A35" s="156">
        <v>28</v>
      </c>
      <c r="B35" s="54">
        <v>34</v>
      </c>
      <c r="C35" s="55" t="s">
        <v>192</v>
      </c>
      <c r="D35" s="56" t="s">
        <v>193</v>
      </c>
      <c r="E35" s="265" t="s">
        <v>180</v>
      </c>
      <c r="F35" s="159">
        <v>10.32</v>
      </c>
      <c r="G35" s="72"/>
    </row>
    <row r="36" spans="1:7" ht="15" customHeight="1">
      <c r="A36" s="156">
        <v>29</v>
      </c>
      <c r="B36" s="54">
        <v>68</v>
      </c>
      <c r="C36" s="55" t="s">
        <v>284</v>
      </c>
      <c r="D36" s="56" t="s">
        <v>306</v>
      </c>
      <c r="E36" s="265" t="s">
        <v>6</v>
      </c>
      <c r="F36" s="159">
        <v>10.39</v>
      </c>
      <c r="G36" s="72"/>
    </row>
    <row r="37" spans="1:7" ht="15" customHeight="1">
      <c r="A37" s="156">
        <v>30</v>
      </c>
      <c r="B37" s="54">
        <v>31</v>
      </c>
      <c r="C37" s="55" t="s">
        <v>183</v>
      </c>
      <c r="D37" s="56" t="s">
        <v>184</v>
      </c>
      <c r="E37" s="265" t="s">
        <v>180</v>
      </c>
      <c r="F37" s="159">
        <v>10.44</v>
      </c>
      <c r="G37" s="72"/>
    </row>
    <row r="38" spans="1:7" ht="15" customHeight="1">
      <c r="A38" s="156">
        <v>31</v>
      </c>
      <c r="B38" s="54">
        <v>24</v>
      </c>
      <c r="C38" s="55" t="s">
        <v>198</v>
      </c>
      <c r="D38" s="56" t="s">
        <v>34</v>
      </c>
      <c r="E38" s="283" t="s">
        <v>56</v>
      </c>
      <c r="F38" s="159">
        <v>10.5</v>
      </c>
      <c r="G38" s="72"/>
    </row>
    <row r="39" spans="1:7" ht="15" customHeight="1">
      <c r="A39" s="156">
        <v>32</v>
      </c>
      <c r="B39" s="54">
        <v>76</v>
      </c>
      <c r="C39" s="55" t="s">
        <v>287</v>
      </c>
      <c r="D39" s="56">
        <v>2008</v>
      </c>
      <c r="E39" s="265" t="s">
        <v>6</v>
      </c>
      <c r="F39" s="159">
        <v>10.52</v>
      </c>
      <c r="G39" s="72"/>
    </row>
    <row r="40" spans="1:7" ht="15">
      <c r="A40" s="156">
        <v>33</v>
      </c>
      <c r="B40" s="54">
        <v>75</v>
      </c>
      <c r="C40" s="55" t="s">
        <v>286</v>
      </c>
      <c r="D40" s="56" t="s">
        <v>34</v>
      </c>
      <c r="E40" s="265" t="s">
        <v>6</v>
      </c>
      <c r="F40" s="159">
        <v>10.6</v>
      </c>
      <c r="G40" s="72"/>
    </row>
    <row r="41" spans="1:7" ht="15">
      <c r="A41" s="156">
        <v>34</v>
      </c>
      <c r="B41" s="54">
        <v>71</v>
      </c>
      <c r="C41" s="55" t="s">
        <v>283</v>
      </c>
      <c r="D41" s="56" t="s">
        <v>40</v>
      </c>
      <c r="E41" s="265" t="s">
        <v>6</v>
      </c>
      <c r="F41" s="159">
        <v>10.68</v>
      </c>
      <c r="G41" s="72"/>
    </row>
    <row r="42" spans="1:7" ht="15">
      <c r="A42" s="156">
        <v>35</v>
      </c>
      <c r="B42" s="54">
        <v>35</v>
      </c>
      <c r="C42" s="55" t="s">
        <v>194</v>
      </c>
      <c r="D42" s="56" t="s">
        <v>195</v>
      </c>
      <c r="E42" s="265" t="s">
        <v>180</v>
      </c>
      <c r="F42" s="159">
        <v>10.71</v>
      </c>
      <c r="G42" s="72"/>
    </row>
    <row r="43" spans="1:7" ht="15">
      <c r="A43" s="156">
        <v>36</v>
      </c>
      <c r="B43" s="54">
        <v>74</v>
      </c>
      <c r="C43" s="55" t="s">
        <v>285</v>
      </c>
      <c r="D43" s="56" t="s">
        <v>34</v>
      </c>
      <c r="E43" s="265" t="s">
        <v>6</v>
      </c>
      <c r="F43" s="159">
        <v>10.98</v>
      </c>
      <c r="G43" s="72"/>
    </row>
    <row r="44" spans="1:7" ht="15">
      <c r="A44" s="156">
        <v>37</v>
      </c>
      <c r="B44" s="54">
        <v>69</v>
      </c>
      <c r="C44" s="55" t="s">
        <v>280</v>
      </c>
      <c r="D44" s="56" t="s">
        <v>40</v>
      </c>
      <c r="E44" s="265" t="s">
        <v>6</v>
      </c>
      <c r="F44" s="159">
        <v>11.32</v>
      </c>
      <c r="G44" s="72"/>
    </row>
    <row r="45" spans="1:7" ht="15">
      <c r="A45" s="156">
        <v>38</v>
      </c>
      <c r="B45" s="54">
        <v>67</v>
      </c>
      <c r="C45" s="55" t="s">
        <v>278</v>
      </c>
      <c r="D45" s="56" t="s">
        <v>279</v>
      </c>
      <c r="E45" s="265" t="s">
        <v>6</v>
      </c>
      <c r="F45" s="159">
        <v>11.42</v>
      </c>
      <c r="G45" s="72"/>
    </row>
    <row r="46" spans="1:7" ht="15">
      <c r="A46" s="156">
        <v>39</v>
      </c>
      <c r="B46" s="50">
        <v>21</v>
      </c>
      <c r="C46" s="51" t="s">
        <v>222</v>
      </c>
      <c r="D46" s="52" t="s">
        <v>40</v>
      </c>
      <c r="E46" s="265" t="s">
        <v>41</v>
      </c>
      <c r="F46" s="159">
        <v>11.58</v>
      </c>
      <c r="G46" s="72"/>
    </row>
    <row r="47" spans="1:7" ht="15">
      <c r="A47" s="156">
        <v>40</v>
      </c>
      <c r="B47" s="54">
        <v>66</v>
      </c>
      <c r="C47" s="55" t="s">
        <v>276</v>
      </c>
      <c r="D47" s="56" t="s">
        <v>277</v>
      </c>
      <c r="E47" s="283" t="s">
        <v>6</v>
      </c>
      <c r="F47" s="159">
        <v>11.87</v>
      </c>
      <c r="G47" s="72"/>
    </row>
    <row r="51" spans="2:6" ht="24.75" customHeight="1">
      <c r="B51" s="248" t="s">
        <v>117</v>
      </c>
      <c r="C51" s="248"/>
      <c r="D51" s="248"/>
      <c r="E51" s="248"/>
      <c r="F51" s="248"/>
    </row>
    <row r="52" spans="2:6" ht="20.25" customHeight="1">
      <c r="B52" s="248"/>
      <c r="C52" s="248"/>
      <c r="D52" s="248"/>
      <c r="E52" s="248"/>
      <c r="F52" s="248"/>
    </row>
    <row r="53" spans="2:6" ht="23.25">
      <c r="B53" s="36"/>
      <c r="C53" s="36"/>
      <c r="D53" s="36"/>
      <c r="E53" s="36"/>
      <c r="F53" s="36"/>
    </row>
    <row r="54" spans="2:6" ht="27">
      <c r="B54" s="243" t="s">
        <v>8</v>
      </c>
      <c r="C54" s="243"/>
      <c r="D54" s="246" t="s">
        <v>21</v>
      </c>
      <c r="E54" s="246"/>
      <c r="F54" s="47"/>
    </row>
    <row r="55" spans="2:6" ht="18.75">
      <c r="B55" s="37" t="s">
        <v>125</v>
      </c>
      <c r="C55" s="48"/>
      <c r="D55" s="244" t="s">
        <v>16</v>
      </c>
      <c r="E55" s="244"/>
      <c r="F55" s="48"/>
    </row>
    <row r="56" spans="2:6" ht="15.75">
      <c r="B56" s="46"/>
      <c r="C56" s="38"/>
      <c r="D56" s="243"/>
      <c r="E56" s="243"/>
      <c r="F56" s="37"/>
    </row>
    <row r="57" spans="1:6" ht="30">
      <c r="A57" s="154" t="s">
        <v>27</v>
      </c>
      <c r="B57" s="49" t="s">
        <v>11</v>
      </c>
      <c r="C57" s="49" t="s">
        <v>12</v>
      </c>
      <c r="D57" s="49" t="s">
        <v>13</v>
      </c>
      <c r="E57" s="42" t="s">
        <v>14</v>
      </c>
      <c r="F57" s="43" t="s">
        <v>20</v>
      </c>
    </row>
    <row r="58" spans="1:6" ht="15">
      <c r="A58" s="156">
        <v>1</v>
      </c>
      <c r="B58" s="54">
        <v>58</v>
      </c>
      <c r="C58" s="55" t="s">
        <v>143</v>
      </c>
      <c r="D58" s="56" t="s">
        <v>144</v>
      </c>
      <c r="E58" s="265" t="s">
        <v>138</v>
      </c>
      <c r="F58" s="104">
        <v>9.24</v>
      </c>
    </row>
    <row r="59" spans="1:6" ht="15">
      <c r="A59" s="156">
        <v>2</v>
      </c>
      <c r="B59" s="54">
        <v>31</v>
      </c>
      <c r="C59" s="55" t="s">
        <v>201</v>
      </c>
      <c r="D59" s="211" t="s">
        <v>34</v>
      </c>
      <c r="E59" s="265" t="s">
        <v>56</v>
      </c>
      <c r="F59" s="104">
        <v>9.31</v>
      </c>
    </row>
    <row r="60" spans="1:6" ht="15">
      <c r="A60" s="156">
        <v>3</v>
      </c>
      <c r="B60" s="50">
        <v>22</v>
      </c>
      <c r="C60" s="51" t="s">
        <v>210</v>
      </c>
      <c r="D60" s="52" t="s">
        <v>34</v>
      </c>
      <c r="E60" s="264" t="s">
        <v>89</v>
      </c>
      <c r="F60" s="286">
        <v>9.32</v>
      </c>
    </row>
    <row r="61" spans="1:6" ht="15">
      <c r="A61" s="156">
        <v>4</v>
      </c>
      <c r="B61" s="118">
        <v>51</v>
      </c>
      <c r="C61" s="119" t="s">
        <v>66</v>
      </c>
      <c r="D61" s="212" t="s">
        <v>67</v>
      </c>
      <c r="E61" s="265" t="s">
        <v>68</v>
      </c>
      <c r="F61" s="159">
        <v>9.35</v>
      </c>
    </row>
    <row r="62" spans="1:6" ht="15">
      <c r="A62" s="156">
        <v>5</v>
      </c>
      <c r="B62" s="54">
        <v>81</v>
      </c>
      <c r="C62" s="55" t="s">
        <v>289</v>
      </c>
      <c r="D62" s="56" t="s">
        <v>34</v>
      </c>
      <c r="E62" s="265" t="s">
        <v>6</v>
      </c>
      <c r="F62" s="159">
        <v>9.55</v>
      </c>
    </row>
    <row r="63" spans="1:6" ht="15">
      <c r="A63" s="156">
        <v>6</v>
      </c>
      <c r="B63" s="54">
        <v>59</v>
      </c>
      <c r="C63" s="55" t="s">
        <v>145</v>
      </c>
      <c r="D63" s="56" t="s">
        <v>146</v>
      </c>
      <c r="E63" s="265" t="s">
        <v>138</v>
      </c>
      <c r="F63" s="266">
        <v>9.59</v>
      </c>
    </row>
    <row r="64" spans="1:6" ht="15">
      <c r="A64" s="156">
        <v>7</v>
      </c>
      <c r="B64" s="50">
        <v>74</v>
      </c>
      <c r="C64" s="117" t="s">
        <v>43</v>
      </c>
      <c r="D64" s="115" t="s">
        <v>44</v>
      </c>
      <c r="E64" s="284" t="s">
        <v>6</v>
      </c>
      <c r="F64" s="159">
        <v>9.62</v>
      </c>
    </row>
    <row r="65" spans="1:6" ht="15">
      <c r="A65" s="156">
        <v>8</v>
      </c>
      <c r="B65" s="54">
        <v>12</v>
      </c>
      <c r="C65" s="55" t="s">
        <v>86</v>
      </c>
      <c r="D65" s="56" t="s">
        <v>34</v>
      </c>
      <c r="E65" s="265" t="s">
        <v>35</v>
      </c>
      <c r="F65" s="266">
        <v>9.67</v>
      </c>
    </row>
    <row r="66" spans="1:6" ht="15">
      <c r="A66" s="156">
        <v>9</v>
      </c>
      <c r="B66" s="54">
        <v>14</v>
      </c>
      <c r="C66" s="55" t="s">
        <v>229</v>
      </c>
      <c r="D66" s="56" t="s">
        <v>40</v>
      </c>
      <c r="E66" s="265" t="s">
        <v>35</v>
      </c>
      <c r="F66" s="266">
        <v>9.79</v>
      </c>
    </row>
    <row r="67" spans="1:6" ht="15">
      <c r="A67" s="156">
        <v>10</v>
      </c>
      <c r="B67" s="54">
        <v>13</v>
      </c>
      <c r="C67" s="55" t="s">
        <v>85</v>
      </c>
      <c r="D67" s="56" t="s">
        <v>34</v>
      </c>
      <c r="E67" s="265" t="s">
        <v>35</v>
      </c>
      <c r="F67" s="159">
        <v>9.96</v>
      </c>
    </row>
    <row r="68" spans="1:6" ht="15">
      <c r="A68" s="156">
        <v>11</v>
      </c>
      <c r="B68" s="54">
        <v>69</v>
      </c>
      <c r="C68" s="55" t="s">
        <v>105</v>
      </c>
      <c r="D68" s="56" t="s">
        <v>106</v>
      </c>
      <c r="E68" s="265" t="s">
        <v>5</v>
      </c>
      <c r="F68" s="266">
        <v>9.97</v>
      </c>
    </row>
    <row r="69" spans="1:6" ht="15">
      <c r="A69" s="156">
        <v>12</v>
      </c>
      <c r="B69" s="118">
        <v>16</v>
      </c>
      <c r="C69" s="119" t="s">
        <v>215</v>
      </c>
      <c r="D69" s="115" t="s">
        <v>34</v>
      </c>
      <c r="E69" s="284" t="s">
        <v>41</v>
      </c>
      <c r="F69" s="266">
        <v>9.99</v>
      </c>
    </row>
    <row r="70" spans="1:6" ht="15">
      <c r="A70" s="156">
        <v>13</v>
      </c>
      <c r="B70" s="54">
        <v>35</v>
      </c>
      <c r="C70" s="55" t="s">
        <v>205</v>
      </c>
      <c r="D70" s="56" t="s">
        <v>34</v>
      </c>
      <c r="E70" s="265" t="s">
        <v>56</v>
      </c>
      <c r="F70" s="266">
        <v>10.08</v>
      </c>
    </row>
    <row r="71" spans="1:6" ht="15">
      <c r="A71" s="156">
        <v>14</v>
      </c>
      <c r="B71" s="54">
        <v>80</v>
      </c>
      <c r="C71" s="55" t="s">
        <v>272</v>
      </c>
      <c r="D71" s="56" t="s">
        <v>273</v>
      </c>
      <c r="E71" s="265" t="s">
        <v>6</v>
      </c>
      <c r="F71" s="159">
        <v>10.11</v>
      </c>
    </row>
    <row r="72" spans="1:6" ht="15">
      <c r="A72" s="156">
        <v>15</v>
      </c>
      <c r="B72" s="50">
        <v>53</v>
      </c>
      <c r="C72" s="53" t="s">
        <v>72</v>
      </c>
      <c r="D72" s="52" t="s">
        <v>73</v>
      </c>
      <c r="E72" s="285" t="s">
        <v>68</v>
      </c>
      <c r="F72" s="266">
        <v>10.12</v>
      </c>
    </row>
    <row r="73" spans="1:6" ht="15">
      <c r="A73" s="156">
        <v>16</v>
      </c>
      <c r="B73" s="54">
        <v>52</v>
      </c>
      <c r="C73" s="55" t="s">
        <v>70</v>
      </c>
      <c r="D73" s="56" t="s">
        <v>71</v>
      </c>
      <c r="E73" s="265" t="s">
        <v>68</v>
      </c>
      <c r="F73" s="266">
        <v>10.27</v>
      </c>
    </row>
    <row r="74" spans="1:6" ht="15">
      <c r="A74" s="156">
        <v>17</v>
      </c>
      <c r="B74" s="50">
        <v>25</v>
      </c>
      <c r="C74" s="51" t="s">
        <v>213</v>
      </c>
      <c r="D74" s="52" t="s">
        <v>34</v>
      </c>
      <c r="E74" s="264" t="s">
        <v>89</v>
      </c>
      <c r="F74" s="266">
        <v>10.33</v>
      </c>
    </row>
    <row r="75" spans="1:6" ht="15">
      <c r="A75" s="156">
        <v>18</v>
      </c>
      <c r="B75" s="54">
        <v>17</v>
      </c>
      <c r="C75" s="55" t="s">
        <v>216</v>
      </c>
      <c r="D75" s="56" t="s">
        <v>34</v>
      </c>
      <c r="E75" s="265" t="s">
        <v>41</v>
      </c>
      <c r="F75" s="266">
        <v>10.36</v>
      </c>
    </row>
    <row r="76" spans="1:6" ht="15">
      <c r="A76" s="156">
        <v>19</v>
      </c>
      <c r="B76" s="54">
        <v>78</v>
      </c>
      <c r="C76" s="55" t="s">
        <v>270</v>
      </c>
      <c r="D76" s="56" t="s">
        <v>271</v>
      </c>
      <c r="E76" s="265" t="s">
        <v>6</v>
      </c>
      <c r="F76" s="266">
        <v>10.38</v>
      </c>
    </row>
    <row r="77" spans="1:6" ht="15">
      <c r="A77" s="156">
        <v>20</v>
      </c>
      <c r="B77" s="50">
        <v>48</v>
      </c>
      <c r="C77" s="51" t="s">
        <v>190</v>
      </c>
      <c r="D77" s="212" t="s">
        <v>191</v>
      </c>
      <c r="E77" s="264" t="s">
        <v>180</v>
      </c>
      <c r="F77" s="266">
        <v>10.56</v>
      </c>
    </row>
    <row r="78" spans="1:6" ht="15">
      <c r="A78" s="156">
        <v>21</v>
      </c>
      <c r="B78" s="50">
        <v>45</v>
      </c>
      <c r="C78" s="53" t="s">
        <v>291</v>
      </c>
      <c r="D78" s="52" t="s">
        <v>292</v>
      </c>
      <c r="E78" s="285" t="s">
        <v>180</v>
      </c>
      <c r="F78" s="266">
        <v>10.72</v>
      </c>
    </row>
    <row r="79" spans="1:6" ht="15">
      <c r="A79" s="156">
        <v>22</v>
      </c>
      <c r="B79" s="54">
        <v>44</v>
      </c>
      <c r="C79" s="55" t="s">
        <v>186</v>
      </c>
      <c r="D79" s="56" t="s">
        <v>187</v>
      </c>
      <c r="E79" s="265" t="s">
        <v>180</v>
      </c>
      <c r="F79" s="266">
        <v>10.73</v>
      </c>
    </row>
    <row r="80" spans="1:6" ht="15">
      <c r="A80" s="156">
        <v>23</v>
      </c>
      <c r="B80" s="50">
        <v>24</v>
      </c>
      <c r="C80" s="53" t="s">
        <v>212</v>
      </c>
      <c r="D80" s="52" t="s">
        <v>34</v>
      </c>
      <c r="E80" s="285" t="s">
        <v>89</v>
      </c>
      <c r="F80" s="159">
        <v>10.78</v>
      </c>
    </row>
    <row r="81" spans="1:6" ht="15">
      <c r="A81" s="156">
        <v>24</v>
      </c>
      <c r="B81" s="54">
        <v>33</v>
      </c>
      <c r="C81" s="55" t="s">
        <v>203</v>
      </c>
      <c r="D81" s="56" t="s">
        <v>34</v>
      </c>
      <c r="E81" s="265" t="s">
        <v>56</v>
      </c>
      <c r="F81" s="266">
        <v>10.89</v>
      </c>
    </row>
    <row r="82" spans="1:6" ht="15">
      <c r="A82" s="156">
        <v>25</v>
      </c>
      <c r="B82" s="54">
        <v>56</v>
      </c>
      <c r="C82" s="55" t="s">
        <v>295</v>
      </c>
      <c r="D82" s="56" t="s">
        <v>154</v>
      </c>
      <c r="E82" s="265" t="s">
        <v>155</v>
      </c>
      <c r="F82" s="266">
        <v>11.03</v>
      </c>
    </row>
    <row r="83" spans="1:6" ht="15">
      <c r="A83" s="156">
        <v>26</v>
      </c>
      <c r="B83" s="118">
        <v>75</v>
      </c>
      <c r="C83" s="119" t="s">
        <v>266</v>
      </c>
      <c r="D83" s="115" t="s">
        <v>267</v>
      </c>
      <c r="E83" s="284" t="s">
        <v>6</v>
      </c>
      <c r="F83" s="266">
        <v>11.18</v>
      </c>
    </row>
    <row r="84" spans="1:6" ht="15">
      <c r="A84" s="156">
        <v>27</v>
      </c>
      <c r="B84" s="54">
        <v>82</v>
      </c>
      <c r="C84" s="55" t="s">
        <v>290</v>
      </c>
      <c r="D84" s="56" t="s">
        <v>40</v>
      </c>
      <c r="E84" s="265" t="s">
        <v>6</v>
      </c>
      <c r="F84" s="266">
        <v>11.34</v>
      </c>
    </row>
    <row r="85" spans="1:6" ht="15">
      <c r="A85" s="156">
        <v>28</v>
      </c>
      <c r="B85" s="54">
        <v>77</v>
      </c>
      <c r="C85" s="55" t="s">
        <v>268</v>
      </c>
      <c r="D85" s="56" t="s">
        <v>269</v>
      </c>
      <c r="E85" s="265" t="s">
        <v>6</v>
      </c>
      <c r="F85" s="266">
        <v>11.37</v>
      </c>
    </row>
    <row r="86" spans="1:6" ht="15">
      <c r="A86" s="156">
        <v>29</v>
      </c>
      <c r="B86" s="54">
        <v>23</v>
      </c>
      <c r="C86" s="55" t="s">
        <v>211</v>
      </c>
      <c r="D86" s="56" t="s">
        <v>34</v>
      </c>
      <c r="E86" s="265" t="s">
        <v>89</v>
      </c>
      <c r="F86" s="266">
        <v>11.52</v>
      </c>
    </row>
    <row r="87" spans="1:6" ht="15">
      <c r="A87" s="156">
        <v>30</v>
      </c>
      <c r="B87" s="54">
        <v>19</v>
      </c>
      <c r="C87" s="55" t="s">
        <v>217</v>
      </c>
      <c r="D87" s="56" t="s">
        <v>34</v>
      </c>
      <c r="E87" s="265" t="s">
        <v>41</v>
      </c>
      <c r="F87" s="159">
        <v>12.07</v>
      </c>
    </row>
    <row r="88" spans="1:6" ht="15">
      <c r="A88" s="156"/>
      <c r="B88" s="118">
        <v>26</v>
      </c>
      <c r="C88" s="55" t="s">
        <v>91</v>
      </c>
      <c r="D88" s="56" t="s">
        <v>40</v>
      </c>
      <c r="E88" s="265" t="s">
        <v>89</v>
      </c>
      <c r="F88" s="266" t="s">
        <v>302</v>
      </c>
    </row>
    <row r="89" spans="1:6" ht="15">
      <c r="A89" s="156"/>
      <c r="B89" s="118">
        <v>50</v>
      </c>
      <c r="C89" s="119" t="s">
        <v>166</v>
      </c>
      <c r="D89" s="56" t="s">
        <v>167</v>
      </c>
      <c r="E89" s="265" t="s">
        <v>164</v>
      </c>
      <c r="F89" s="266" t="s">
        <v>304</v>
      </c>
    </row>
    <row r="90" spans="1:6" ht="15">
      <c r="A90" s="156" t="s">
        <v>65</v>
      </c>
      <c r="B90" s="54">
        <v>36</v>
      </c>
      <c r="C90" s="55" t="s">
        <v>206</v>
      </c>
      <c r="D90" s="56" t="s">
        <v>33</v>
      </c>
      <c r="E90" s="265" t="s">
        <v>56</v>
      </c>
      <c r="F90" s="159">
        <v>10.45</v>
      </c>
    </row>
  </sheetData>
  <sheetProtection/>
  <mergeCells count="10">
    <mergeCell ref="B1:F2"/>
    <mergeCell ref="B4:C4"/>
    <mergeCell ref="D4:E4"/>
    <mergeCell ref="B51:F52"/>
    <mergeCell ref="D55:E55"/>
    <mergeCell ref="D56:E56"/>
    <mergeCell ref="D5:E5"/>
    <mergeCell ref="D6:E6"/>
    <mergeCell ref="B54:C54"/>
    <mergeCell ref="D54:E54"/>
  </mergeCells>
  <printOptions/>
  <pageMargins left="0.32" right="0.1968503937007874" top="0.1968503937007874" bottom="0.1968503937007874" header="0.1968503937007874" footer="0.1968503937007874"/>
  <pageSetup horizontalDpi="600" verticalDpi="600" orientation="portrait" paperSize="9" scale="10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73">
      <selection activeCell="M89" sqref="M89"/>
    </sheetView>
  </sheetViews>
  <sheetFormatPr defaultColWidth="9.140625" defaultRowHeight="12.75"/>
  <cols>
    <col min="1" max="1" width="5.00390625" style="0" customWidth="1"/>
    <col min="2" max="2" width="7.7109375" style="0" customWidth="1"/>
    <col min="3" max="3" width="27.57421875" style="0" customWidth="1"/>
    <col min="4" max="4" width="11.00390625" style="0" customWidth="1"/>
    <col min="5" max="5" width="21.421875" style="0" customWidth="1"/>
    <col min="10" max="10" width="4.57421875" style="0" customWidth="1"/>
  </cols>
  <sheetData>
    <row r="1" spans="2:9" ht="23.25" customHeight="1">
      <c r="B1" s="248" t="s">
        <v>119</v>
      </c>
      <c r="C1" s="248"/>
      <c r="D1" s="248"/>
      <c r="E1" s="248"/>
      <c r="F1" s="248"/>
      <c r="G1" s="248"/>
      <c r="H1" s="248"/>
      <c r="I1" s="248"/>
    </row>
    <row r="2" spans="2:9" ht="23.25" customHeight="1">
      <c r="B2" s="248"/>
      <c r="C2" s="248"/>
      <c r="D2" s="248"/>
      <c r="E2" s="248"/>
      <c r="F2" s="248"/>
      <c r="G2" s="248"/>
      <c r="H2" s="248"/>
      <c r="I2" s="248"/>
    </row>
    <row r="3" spans="2:9" ht="23.25">
      <c r="B3" s="36"/>
      <c r="C3" s="36"/>
      <c r="D3" s="36"/>
      <c r="E3" s="36"/>
      <c r="F3" s="36"/>
      <c r="G3" s="36"/>
      <c r="H3" s="36"/>
      <c r="I3" s="36"/>
    </row>
    <row r="4" spans="2:9" ht="27" customHeight="1">
      <c r="B4" s="243" t="s">
        <v>8</v>
      </c>
      <c r="C4" s="243"/>
      <c r="D4" s="246" t="s">
        <v>9</v>
      </c>
      <c r="E4" s="246"/>
      <c r="F4" s="246"/>
      <c r="G4" s="246"/>
      <c r="H4" s="246"/>
      <c r="I4" s="47"/>
    </row>
    <row r="5" spans="2:9" ht="18.75">
      <c r="B5" s="37" t="s">
        <v>125</v>
      </c>
      <c r="C5" s="48"/>
      <c r="D5" s="244" t="s">
        <v>10</v>
      </c>
      <c r="E5" s="244"/>
      <c r="F5" s="244"/>
      <c r="G5" s="244"/>
      <c r="H5" s="244"/>
      <c r="I5" s="48"/>
    </row>
    <row r="6" spans="2:9" ht="15.75">
      <c r="B6" s="46"/>
      <c r="C6" s="38"/>
      <c r="D6" s="243"/>
      <c r="E6" s="243"/>
      <c r="F6" s="37"/>
      <c r="G6" s="37"/>
      <c r="H6" s="37"/>
      <c r="I6" s="39"/>
    </row>
    <row r="7" spans="1:9" ht="30">
      <c r="A7" s="155" t="s">
        <v>27</v>
      </c>
      <c r="B7" s="40" t="s">
        <v>11</v>
      </c>
      <c r="C7" s="40" t="s">
        <v>12</v>
      </c>
      <c r="D7" s="40" t="s">
        <v>13</v>
      </c>
      <c r="E7" s="40" t="s">
        <v>14</v>
      </c>
      <c r="F7" s="41">
        <v>1</v>
      </c>
      <c r="G7" s="41">
        <v>2</v>
      </c>
      <c r="H7" s="42">
        <v>3</v>
      </c>
      <c r="I7" s="121" t="s">
        <v>15</v>
      </c>
    </row>
    <row r="8" spans="1:9" ht="15">
      <c r="A8" s="149">
        <v>1</v>
      </c>
      <c r="B8" s="54">
        <v>64</v>
      </c>
      <c r="C8" s="55" t="s">
        <v>79</v>
      </c>
      <c r="D8" s="56" t="s">
        <v>80</v>
      </c>
      <c r="E8" s="57" t="s">
        <v>6</v>
      </c>
      <c r="F8" s="145">
        <v>4.48</v>
      </c>
      <c r="G8" s="111">
        <v>4.06</v>
      </c>
      <c r="H8" s="110">
        <v>4.41</v>
      </c>
      <c r="I8" s="159">
        <f>MAX(F8:H8)</f>
        <v>4.48</v>
      </c>
    </row>
    <row r="9" spans="1:9" ht="15">
      <c r="A9" s="149">
        <v>2</v>
      </c>
      <c r="B9" s="54">
        <v>37</v>
      </c>
      <c r="C9" s="55" t="s">
        <v>169</v>
      </c>
      <c r="D9" s="56" t="s">
        <v>170</v>
      </c>
      <c r="E9" s="171" t="s">
        <v>164</v>
      </c>
      <c r="F9" s="143">
        <v>4.13</v>
      </c>
      <c r="G9" s="111">
        <v>4.27</v>
      </c>
      <c r="H9" s="110">
        <v>4.2</v>
      </c>
      <c r="I9" s="159">
        <f>MAX(F9:H9)</f>
        <v>4.27</v>
      </c>
    </row>
    <row r="10" spans="1:9" ht="15">
      <c r="A10" s="149">
        <v>3</v>
      </c>
      <c r="B10" s="54">
        <v>12</v>
      </c>
      <c r="C10" s="55" t="s">
        <v>226</v>
      </c>
      <c r="D10" s="56" t="s">
        <v>34</v>
      </c>
      <c r="E10" s="57" t="s">
        <v>35</v>
      </c>
      <c r="F10" s="145">
        <v>3.85</v>
      </c>
      <c r="G10" s="109">
        <v>3.9</v>
      </c>
      <c r="H10" s="110">
        <v>4</v>
      </c>
      <c r="I10" s="159">
        <f>MAX(F10:H10)</f>
        <v>4</v>
      </c>
    </row>
    <row r="11" spans="1:9" ht="15">
      <c r="A11" s="149">
        <v>4</v>
      </c>
      <c r="B11" s="54">
        <v>38</v>
      </c>
      <c r="C11" s="55" t="s">
        <v>172</v>
      </c>
      <c r="D11" s="56" t="s">
        <v>173</v>
      </c>
      <c r="E11" s="57" t="s">
        <v>164</v>
      </c>
      <c r="F11" s="145" t="s">
        <v>296</v>
      </c>
      <c r="G11" s="109">
        <v>3.96</v>
      </c>
      <c r="H11" s="144" t="s">
        <v>296</v>
      </c>
      <c r="I11" s="159">
        <f>MAX(F11:H11)</f>
        <v>3.96</v>
      </c>
    </row>
    <row r="12" spans="1:9" ht="15">
      <c r="A12" s="149">
        <v>5</v>
      </c>
      <c r="B12" s="54">
        <v>36</v>
      </c>
      <c r="C12" s="55" t="s">
        <v>196</v>
      </c>
      <c r="D12" s="56" t="s">
        <v>197</v>
      </c>
      <c r="E12" s="57" t="s">
        <v>180</v>
      </c>
      <c r="F12" s="143">
        <v>3.75</v>
      </c>
      <c r="G12" s="109">
        <v>3.91</v>
      </c>
      <c r="H12" s="110">
        <v>3.77</v>
      </c>
      <c r="I12" s="159">
        <f>MAX(F12:H12)</f>
        <v>3.91</v>
      </c>
    </row>
    <row r="13" spans="1:9" ht="15">
      <c r="A13" s="149">
        <v>6</v>
      </c>
      <c r="B13" s="54">
        <v>49</v>
      </c>
      <c r="C13" s="55" t="s">
        <v>151</v>
      </c>
      <c r="D13" s="56" t="s">
        <v>152</v>
      </c>
      <c r="E13" s="57" t="s">
        <v>149</v>
      </c>
      <c r="F13" s="145">
        <v>3.6</v>
      </c>
      <c r="G13" s="109">
        <v>3.9</v>
      </c>
      <c r="H13" s="144">
        <v>3.86</v>
      </c>
      <c r="I13" s="159">
        <f>MAX(F13:H13)</f>
        <v>3.9</v>
      </c>
    </row>
    <row r="14" spans="1:9" ht="15">
      <c r="A14" s="149">
        <v>7</v>
      </c>
      <c r="B14" s="118">
        <v>27</v>
      </c>
      <c r="C14" s="119" t="s">
        <v>60</v>
      </c>
      <c r="D14" s="56" t="s">
        <v>34</v>
      </c>
      <c r="E14" s="57" t="s">
        <v>56</v>
      </c>
      <c r="F14" s="143">
        <v>3.56</v>
      </c>
      <c r="G14" s="111">
        <v>3.89</v>
      </c>
      <c r="H14" s="110">
        <v>3.77</v>
      </c>
      <c r="I14" s="159">
        <f>MAX(F14:H14)</f>
        <v>3.89</v>
      </c>
    </row>
    <row r="15" spans="1:9" ht="15">
      <c r="A15" s="149">
        <v>8</v>
      </c>
      <c r="B15" s="54">
        <v>42</v>
      </c>
      <c r="C15" s="55" t="s">
        <v>74</v>
      </c>
      <c r="D15" s="56" t="s">
        <v>75</v>
      </c>
      <c r="E15" s="171" t="s">
        <v>68</v>
      </c>
      <c r="F15" s="145">
        <v>3.8</v>
      </c>
      <c r="G15" s="109">
        <v>3.87</v>
      </c>
      <c r="H15" s="144" t="s">
        <v>296</v>
      </c>
      <c r="I15" s="159">
        <f>MAX(F15:H15)</f>
        <v>3.87</v>
      </c>
    </row>
    <row r="16" spans="1:9" ht="15">
      <c r="A16" s="149">
        <v>9</v>
      </c>
      <c r="B16" s="54">
        <v>61</v>
      </c>
      <c r="C16" s="55" t="s">
        <v>107</v>
      </c>
      <c r="D16" s="56" t="s">
        <v>259</v>
      </c>
      <c r="E16" s="57" t="s">
        <v>5</v>
      </c>
      <c r="F16" s="143">
        <v>3.6</v>
      </c>
      <c r="G16" s="109" t="s">
        <v>296</v>
      </c>
      <c r="H16" s="144">
        <v>3.83</v>
      </c>
      <c r="I16" s="159">
        <f>MAX(F16:H16)</f>
        <v>3.83</v>
      </c>
    </row>
    <row r="17" spans="1:9" ht="15">
      <c r="A17" s="149">
        <v>10</v>
      </c>
      <c r="B17" s="54">
        <v>40</v>
      </c>
      <c r="C17" s="55" t="s">
        <v>176</v>
      </c>
      <c r="D17" s="56" t="s">
        <v>177</v>
      </c>
      <c r="E17" s="57" t="s">
        <v>164</v>
      </c>
      <c r="F17" s="143">
        <v>3.48</v>
      </c>
      <c r="G17" s="109" t="s">
        <v>296</v>
      </c>
      <c r="H17" s="144">
        <v>3.82</v>
      </c>
      <c r="I17" s="159">
        <f>MAX(F17:H17)</f>
        <v>3.82</v>
      </c>
    </row>
    <row r="18" spans="1:9" ht="15">
      <c r="A18" s="149">
        <v>11</v>
      </c>
      <c r="B18" s="50">
        <v>65</v>
      </c>
      <c r="C18" s="51" t="s">
        <v>274</v>
      </c>
      <c r="D18" s="52" t="s">
        <v>275</v>
      </c>
      <c r="E18" s="57" t="s">
        <v>6</v>
      </c>
      <c r="F18" s="143">
        <v>3.62</v>
      </c>
      <c r="G18" s="109">
        <v>3.78</v>
      </c>
      <c r="H18" s="144">
        <v>3.55</v>
      </c>
      <c r="I18" s="159">
        <f>MAX(F18:H18)</f>
        <v>3.78</v>
      </c>
    </row>
    <row r="19" spans="1:9" ht="15">
      <c r="A19" s="149">
        <v>12</v>
      </c>
      <c r="B19" s="54">
        <v>44</v>
      </c>
      <c r="C19" s="55" t="s">
        <v>159</v>
      </c>
      <c r="D19" s="56" t="s">
        <v>160</v>
      </c>
      <c r="E19" s="57" t="s">
        <v>68</v>
      </c>
      <c r="F19" s="143">
        <v>3.74</v>
      </c>
      <c r="G19" s="109">
        <v>3.75</v>
      </c>
      <c r="H19" s="144">
        <v>3.75</v>
      </c>
      <c r="I19" s="159">
        <f>MAX(F19:H19)</f>
        <v>3.75</v>
      </c>
    </row>
    <row r="20" spans="1:9" ht="15">
      <c r="A20" s="149">
        <v>13</v>
      </c>
      <c r="B20" s="54">
        <v>54</v>
      </c>
      <c r="C20" s="55" t="s">
        <v>134</v>
      </c>
      <c r="D20" s="56" t="s">
        <v>135</v>
      </c>
      <c r="E20" s="57" t="s">
        <v>39</v>
      </c>
      <c r="F20" s="145">
        <v>3.75</v>
      </c>
      <c r="G20" s="109">
        <v>3.53</v>
      </c>
      <c r="H20" s="144">
        <v>3.61</v>
      </c>
      <c r="I20" s="159">
        <f>MAX(F20:H20)</f>
        <v>3.75</v>
      </c>
    </row>
    <row r="21" spans="1:9" ht="15">
      <c r="A21" s="149">
        <v>14</v>
      </c>
      <c r="B21" s="54">
        <v>26</v>
      </c>
      <c r="C21" s="55" t="s">
        <v>59</v>
      </c>
      <c r="D21" s="56" t="s">
        <v>34</v>
      </c>
      <c r="E21" s="57" t="s">
        <v>56</v>
      </c>
      <c r="F21" s="143">
        <v>3.44</v>
      </c>
      <c r="G21" s="109">
        <v>3.71</v>
      </c>
      <c r="H21" s="144">
        <v>3.7</v>
      </c>
      <c r="I21" s="159">
        <f>MAX(F21:H21)</f>
        <v>3.71</v>
      </c>
    </row>
    <row r="22" spans="1:9" ht="15">
      <c r="A22" s="149">
        <v>15</v>
      </c>
      <c r="B22" s="118">
        <v>62</v>
      </c>
      <c r="C22" s="119" t="s">
        <v>260</v>
      </c>
      <c r="D22" s="56" t="s">
        <v>261</v>
      </c>
      <c r="E22" s="57" t="s">
        <v>5</v>
      </c>
      <c r="F22" s="143">
        <v>3.5</v>
      </c>
      <c r="G22" s="109">
        <v>3.68</v>
      </c>
      <c r="H22" s="144">
        <v>3.6</v>
      </c>
      <c r="I22" s="159">
        <f>MAX(F22:H22)</f>
        <v>3.68</v>
      </c>
    </row>
    <row r="23" spans="1:9" ht="15">
      <c r="A23" s="149">
        <v>16</v>
      </c>
      <c r="B23" s="54">
        <v>34</v>
      </c>
      <c r="C23" s="55" t="s">
        <v>192</v>
      </c>
      <c r="D23" s="56" t="s">
        <v>193</v>
      </c>
      <c r="E23" s="57" t="s">
        <v>180</v>
      </c>
      <c r="F23" s="145">
        <v>3.26</v>
      </c>
      <c r="G23" s="109">
        <v>3.48</v>
      </c>
      <c r="H23" s="144">
        <v>3.41</v>
      </c>
      <c r="I23" s="159">
        <f>MAX(F23:H23)</f>
        <v>3.48</v>
      </c>
    </row>
    <row r="24" spans="1:9" ht="15">
      <c r="A24" s="149">
        <v>17</v>
      </c>
      <c r="B24" s="54">
        <v>20</v>
      </c>
      <c r="C24" s="55" t="s">
        <v>221</v>
      </c>
      <c r="D24" s="56" t="s">
        <v>40</v>
      </c>
      <c r="E24" s="57" t="s">
        <v>41</v>
      </c>
      <c r="F24" s="143">
        <v>3.4</v>
      </c>
      <c r="G24" s="109">
        <v>3.4</v>
      </c>
      <c r="H24" s="110">
        <v>3.46</v>
      </c>
      <c r="I24" s="159">
        <f>MAX(F24:H24)</f>
        <v>3.46</v>
      </c>
    </row>
    <row r="25" spans="1:9" ht="15">
      <c r="A25" s="149">
        <v>18</v>
      </c>
      <c r="B25" s="118">
        <v>22</v>
      </c>
      <c r="C25" s="119" t="s">
        <v>32</v>
      </c>
      <c r="D25" s="56" t="s">
        <v>34</v>
      </c>
      <c r="E25" s="57" t="s">
        <v>224</v>
      </c>
      <c r="F25" s="145">
        <v>3.22</v>
      </c>
      <c r="G25" s="109" t="s">
        <v>296</v>
      </c>
      <c r="H25" s="144">
        <v>3.42</v>
      </c>
      <c r="I25" s="159">
        <f>MAX(F25:H25)</f>
        <v>3.42</v>
      </c>
    </row>
    <row r="26" spans="1:9" ht="15">
      <c r="A26" s="149">
        <v>19</v>
      </c>
      <c r="B26" s="50">
        <v>30</v>
      </c>
      <c r="C26" s="51" t="s">
        <v>200</v>
      </c>
      <c r="D26" s="52" t="s">
        <v>34</v>
      </c>
      <c r="E26" s="57" t="s">
        <v>56</v>
      </c>
      <c r="F26" s="143">
        <v>3.39</v>
      </c>
      <c r="G26" s="109">
        <v>3.4</v>
      </c>
      <c r="H26" s="144">
        <v>3.32</v>
      </c>
      <c r="I26" s="159">
        <f>MAX(F26:H26)</f>
        <v>3.4</v>
      </c>
    </row>
    <row r="27" spans="1:9" ht="15">
      <c r="A27" s="149">
        <v>20</v>
      </c>
      <c r="B27" s="54">
        <v>23</v>
      </c>
      <c r="C27" s="55" t="s">
        <v>223</v>
      </c>
      <c r="D27" s="56" t="s">
        <v>34</v>
      </c>
      <c r="E27" s="57" t="s">
        <v>41</v>
      </c>
      <c r="F27" s="147">
        <v>2.95</v>
      </c>
      <c r="G27" s="109" t="s">
        <v>296</v>
      </c>
      <c r="H27" s="144">
        <v>3.36</v>
      </c>
      <c r="I27" s="159">
        <f>MAX(F27:H27)</f>
        <v>3.36</v>
      </c>
    </row>
    <row r="28" spans="1:9" ht="15">
      <c r="A28" s="149">
        <v>21</v>
      </c>
      <c r="B28" s="54">
        <v>70</v>
      </c>
      <c r="C28" s="55" t="s">
        <v>282</v>
      </c>
      <c r="D28" s="56" t="s">
        <v>40</v>
      </c>
      <c r="E28" s="57" t="s">
        <v>6</v>
      </c>
      <c r="F28" s="147">
        <v>3.15</v>
      </c>
      <c r="G28" s="109">
        <v>3.22</v>
      </c>
      <c r="H28" s="144">
        <v>3.31</v>
      </c>
      <c r="I28" s="159">
        <f>MAX(F28:H28)</f>
        <v>3.31</v>
      </c>
    </row>
    <row r="29" spans="1:9" ht="15">
      <c r="A29" s="149">
        <v>22</v>
      </c>
      <c r="B29" s="54">
        <v>24</v>
      </c>
      <c r="C29" s="55" t="s">
        <v>198</v>
      </c>
      <c r="D29" s="56" t="s">
        <v>34</v>
      </c>
      <c r="E29" s="171" t="s">
        <v>56</v>
      </c>
      <c r="F29" s="146">
        <v>3.26</v>
      </c>
      <c r="G29" s="109">
        <v>3.14</v>
      </c>
      <c r="H29" s="110">
        <v>3.16</v>
      </c>
      <c r="I29" s="159">
        <f>MAX(F29:H29)</f>
        <v>3.26</v>
      </c>
    </row>
    <row r="30" spans="1:9" ht="15">
      <c r="A30" s="149">
        <v>23</v>
      </c>
      <c r="B30" s="50">
        <v>21</v>
      </c>
      <c r="C30" s="51" t="s">
        <v>222</v>
      </c>
      <c r="D30" s="52" t="s">
        <v>40</v>
      </c>
      <c r="E30" s="57" t="s">
        <v>41</v>
      </c>
      <c r="F30" s="147">
        <v>3.1</v>
      </c>
      <c r="G30" s="109">
        <v>2.99</v>
      </c>
      <c r="H30" s="144">
        <v>3.22</v>
      </c>
      <c r="I30" s="159">
        <f>MAX(F30:H30)</f>
        <v>3.22</v>
      </c>
    </row>
    <row r="31" spans="1:9" ht="15">
      <c r="A31" s="149">
        <v>24</v>
      </c>
      <c r="B31" s="54">
        <v>13</v>
      </c>
      <c r="C31" s="55" t="s">
        <v>228</v>
      </c>
      <c r="D31" s="56" t="s">
        <v>34</v>
      </c>
      <c r="E31" s="57" t="s">
        <v>35</v>
      </c>
      <c r="F31" s="146">
        <v>3.2</v>
      </c>
      <c r="G31" s="109">
        <v>3.2</v>
      </c>
      <c r="H31" s="144">
        <v>3.21</v>
      </c>
      <c r="I31" s="159">
        <f>MAX(F31:H31)</f>
        <v>3.21</v>
      </c>
    </row>
    <row r="32" spans="1:9" ht="15">
      <c r="A32" s="149">
        <v>25</v>
      </c>
      <c r="B32" s="54">
        <v>29</v>
      </c>
      <c r="C32" s="55" t="s">
        <v>61</v>
      </c>
      <c r="D32" s="56" t="s">
        <v>34</v>
      </c>
      <c r="E32" s="57" t="s">
        <v>56</v>
      </c>
      <c r="F32" s="147" t="s">
        <v>296</v>
      </c>
      <c r="G32" s="109">
        <v>3.2</v>
      </c>
      <c r="H32" s="144" t="s">
        <v>296</v>
      </c>
      <c r="I32" s="159">
        <f>MAX(F32:H32)</f>
        <v>3.2</v>
      </c>
    </row>
    <row r="33" spans="1:9" ht="15">
      <c r="A33" s="149">
        <v>26</v>
      </c>
      <c r="B33" s="54">
        <v>41</v>
      </c>
      <c r="C33" s="55" t="s">
        <v>178</v>
      </c>
      <c r="D33" s="56" t="s">
        <v>179</v>
      </c>
      <c r="E33" s="57" t="s">
        <v>164</v>
      </c>
      <c r="F33" s="146">
        <v>3.04</v>
      </c>
      <c r="G33" s="109">
        <v>2.71</v>
      </c>
      <c r="H33" s="144">
        <v>3.18</v>
      </c>
      <c r="I33" s="159">
        <f>MAX(F33:H33)</f>
        <v>3.18</v>
      </c>
    </row>
    <row r="34" spans="1:9" ht="15">
      <c r="A34" s="149">
        <v>27</v>
      </c>
      <c r="B34" s="118">
        <v>25</v>
      </c>
      <c r="C34" s="119" t="s">
        <v>199</v>
      </c>
      <c r="D34" s="56" t="s">
        <v>34</v>
      </c>
      <c r="E34" s="57" t="s">
        <v>56</v>
      </c>
      <c r="F34" s="147">
        <v>2.8</v>
      </c>
      <c r="G34" s="111">
        <v>3.17</v>
      </c>
      <c r="H34" s="110">
        <v>3.03</v>
      </c>
      <c r="I34" s="159">
        <f>MAX(F34:H34)</f>
        <v>3.17</v>
      </c>
    </row>
    <row r="35" spans="1:9" ht="15">
      <c r="A35" s="149">
        <v>28</v>
      </c>
      <c r="B35" s="54">
        <v>77</v>
      </c>
      <c r="C35" s="55" t="s">
        <v>288</v>
      </c>
      <c r="D35" s="56" t="s">
        <v>40</v>
      </c>
      <c r="E35" s="57" t="s">
        <v>6</v>
      </c>
      <c r="F35" s="147" t="s">
        <v>296</v>
      </c>
      <c r="G35" s="109">
        <v>2.9</v>
      </c>
      <c r="H35" s="144">
        <v>3.17</v>
      </c>
      <c r="I35" s="159">
        <f>MAX(F35:H35)</f>
        <v>3.17</v>
      </c>
    </row>
    <row r="36" spans="1:9" ht="15">
      <c r="A36" s="149">
        <v>29</v>
      </c>
      <c r="B36" s="54">
        <v>39</v>
      </c>
      <c r="C36" s="55" t="s">
        <v>174</v>
      </c>
      <c r="D36" s="56" t="s">
        <v>175</v>
      </c>
      <c r="E36" s="57" t="s">
        <v>164</v>
      </c>
      <c r="F36" s="146">
        <v>2.94</v>
      </c>
      <c r="G36" s="109">
        <v>2.9</v>
      </c>
      <c r="H36" s="144">
        <v>3.15</v>
      </c>
      <c r="I36" s="159">
        <f>MAX(F36:H36)</f>
        <v>3.15</v>
      </c>
    </row>
    <row r="37" spans="1:9" ht="15">
      <c r="A37" s="149">
        <v>30</v>
      </c>
      <c r="B37" s="54">
        <v>32</v>
      </c>
      <c r="C37" s="55" t="s">
        <v>188</v>
      </c>
      <c r="D37" s="56" t="s">
        <v>189</v>
      </c>
      <c r="E37" s="57" t="s">
        <v>180</v>
      </c>
      <c r="F37" s="146">
        <v>2.96</v>
      </c>
      <c r="G37" s="109">
        <v>2.88</v>
      </c>
      <c r="H37" s="144">
        <v>2.92</v>
      </c>
      <c r="I37" s="159">
        <f>MAX(F37:H37)</f>
        <v>2.96</v>
      </c>
    </row>
    <row r="38" spans="1:9" ht="15">
      <c r="A38" s="149">
        <v>31</v>
      </c>
      <c r="B38" s="54">
        <v>31</v>
      </c>
      <c r="C38" s="55" t="s">
        <v>183</v>
      </c>
      <c r="D38" s="56" t="s">
        <v>184</v>
      </c>
      <c r="E38" s="57" t="s">
        <v>180</v>
      </c>
      <c r="F38" s="146">
        <v>2.94</v>
      </c>
      <c r="G38" s="111">
        <v>2.4</v>
      </c>
      <c r="H38" s="110">
        <v>2.46</v>
      </c>
      <c r="I38" s="159">
        <f>MAX(F38:H38)</f>
        <v>2.94</v>
      </c>
    </row>
    <row r="39" spans="1:9" ht="15">
      <c r="A39" s="149">
        <v>32</v>
      </c>
      <c r="B39" s="54">
        <v>69</v>
      </c>
      <c r="C39" s="55" t="s">
        <v>280</v>
      </c>
      <c r="D39" s="56" t="s">
        <v>40</v>
      </c>
      <c r="E39" s="57" t="s">
        <v>6</v>
      </c>
      <c r="F39" s="146">
        <v>2.52</v>
      </c>
      <c r="G39" s="109">
        <v>2.91</v>
      </c>
      <c r="H39" s="144">
        <v>2.77</v>
      </c>
      <c r="I39" s="159">
        <f>MAX(F39:H39)</f>
        <v>2.91</v>
      </c>
    </row>
    <row r="40" spans="1:9" ht="15">
      <c r="A40" s="149">
        <v>33</v>
      </c>
      <c r="B40" s="54">
        <v>35</v>
      </c>
      <c r="C40" s="55" t="s">
        <v>194</v>
      </c>
      <c r="D40" s="56" t="s">
        <v>195</v>
      </c>
      <c r="E40" s="57" t="s">
        <v>180</v>
      </c>
      <c r="F40" s="146">
        <v>2.75</v>
      </c>
      <c r="G40" s="111">
        <v>2.56</v>
      </c>
      <c r="H40" s="110">
        <v>2.9</v>
      </c>
      <c r="I40" s="159">
        <f>MAX(F40:H40)</f>
        <v>2.9</v>
      </c>
    </row>
    <row r="41" spans="1:9" ht="15">
      <c r="A41" s="149">
        <v>34</v>
      </c>
      <c r="B41" s="54">
        <v>68</v>
      </c>
      <c r="C41" s="55" t="s">
        <v>284</v>
      </c>
      <c r="D41" s="56" t="s">
        <v>306</v>
      </c>
      <c r="E41" s="57" t="s">
        <v>6</v>
      </c>
      <c r="F41" s="146">
        <v>2.85</v>
      </c>
      <c r="G41" s="109" t="s">
        <v>296</v>
      </c>
      <c r="H41" s="110" t="s">
        <v>296</v>
      </c>
      <c r="I41" s="159">
        <f>MAX(F41:H41)</f>
        <v>2.85</v>
      </c>
    </row>
    <row r="42" spans="1:9" ht="15">
      <c r="A42" s="149">
        <v>35</v>
      </c>
      <c r="B42" s="54">
        <v>75</v>
      </c>
      <c r="C42" s="55" t="s">
        <v>286</v>
      </c>
      <c r="D42" s="56" t="s">
        <v>34</v>
      </c>
      <c r="E42" s="57" t="s">
        <v>6</v>
      </c>
      <c r="F42" s="146">
        <v>2.84</v>
      </c>
      <c r="G42" s="111">
        <v>2.73</v>
      </c>
      <c r="H42" s="110" t="s">
        <v>296</v>
      </c>
      <c r="I42" s="159">
        <f>MAX(F42:H42)</f>
        <v>2.84</v>
      </c>
    </row>
    <row r="43" spans="1:9" ht="15">
      <c r="A43" s="149">
        <v>36</v>
      </c>
      <c r="B43" s="54">
        <v>67</v>
      </c>
      <c r="C43" s="55" t="s">
        <v>278</v>
      </c>
      <c r="D43" s="56" t="s">
        <v>279</v>
      </c>
      <c r="E43" s="57" t="s">
        <v>6</v>
      </c>
      <c r="F43" s="147">
        <v>2.73</v>
      </c>
      <c r="G43" s="109">
        <v>2.82</v>
      </c>
      <c r="H43" s="144">
        <v>2.68</v>
      </c>
      <c r="I43" s="159">
        <f>MAX(F43:H43)</f>
        <v>2.82</v>
      </c>
    </row>
    <row r="44" spans="1:9" ht="15">
      <c r="A44" s="149">
        <v>37</v>
      </c>
      <c r="B44" s="54">
        <v>66</v>
      </c>
      <c r="C44" s="55" t="s">
        <v>276</v>
      </c>
      <c r="D44" s="56" t="s">
        <v>277</v>
      </c>
      <c r="E44" s="171" t="s">
        <v>6</v>
      </c>
      <c r="F44" s="147">
        <v>2.73</v>
      </c>
      <c r="G44" s="109">
        <v>2.62</v>
      </c>
      <c r="H44" s="144">
        <v>2.82</v>
      </c>
      <c r="I44" s="159">
        <f>MAX(F44:H44)</f>
        <v>2.82</v>
      </c>
    </row>
    <row r="45" spans="1:9" ht="15">
      <c r="A45" s="149">
        <v>38</v>
      </c>
      <c r="B45" s="54">
        <v>71</v>
      </c>
      <c r="C45" s="55" t="s">
        <v>283</v>
      </c>
      <c r="D45" s="56" t="s">
        <v>40</v>
      </c>
      <c r="E45" s="57" t="s">
        <v>6</v>
      </c>
      <c r="F45" s="146">
        <v>2.5</v>
      </c>
      <c r="G45" s="109">
        <v>2.6</v>
      </c>
      <c r="H45" s="144">
        <v>2.67</v>
      </c>
      <c r="I45" s="159">
        <f>MAX(F45:H45)</f>
        <v>2.67</v>
      </c>
    </row>
    <row r="46" spans="1:9" ht="15">
      <c r="A46" s="149">
        <v>39</v>
      </c>
      <c r="B46" s="54">
        <v>76</v>
      </c>
      <c r="C46" s="55" t="s">
        <v>287</v>
      </c>
      <c r="D46" s="56">
        <v>2008</v>
      </c>
      <c r="E46" s="57" t="s">
        <v>6</v>
      </c>
      <c r="F46" s="148" t="s">
        <v>296</v>
      </c>
      <c r="G46" s="109">
        <v>2.55</v>
      </c>
      <c r="H46" s="144">
        <v>2.51</v>
      </c>
      <c r="I46" s="159">
        <f>MAX(F46:H46)</f>
        <v>2.55</v>
      </c>
    </row>
    <row r="47" spans="1:9" ht="15">
      <c r="A47" s="149">
        <v>40</v>
      </c>
      <c r="B47" s="54">
        <v>74</v>
      </c>
      <c r="C47" s="55" t="s">
        <v>285</v>
      </c>
      <c r="D47" s="56" t="s">
        <v>34</v>
      </c>
      <c r="E47" s="57" t="s">
        <v>6</v>
      </c>
      <c r="F47" s="148">
        <v>1.84</v>
      </c>
      <c r="G47" s="109">
        <v>1.95</v>
      </c>
      <c r="H47" s="144">
        <v>2.14</v>
      </c>
      <c r="I47" s="159">
        <f>MAX(F47:H47)</f>
        <v>2.14</v>
      </c>
    </row>
    <row r="51" spans="2:9" ht="22.5" customHeight="1">
      <c r="B51" s="248" t="s">
        <v>120</v>
      </c>
      <c r="C51" s="248"/>
      <c r="D51" s="248"/>
      <c r="E51" s="248"/>
      <c r="F51" s="248"/>
      <c r="G51" s="248"/>
      <c r="H51" s="248"/>
      <c r="I51" s="248"/>
    </row>
    <row r="52" spans="2:9" ht="23.25" customHeight="1">
      <c r="B52" s="248"/>
      <c r="C52" s="248"/>
      <c r="D52" s="248"/>
      <c r="E52" s="248"/>
      <c r="F52" s="248"/>
      <c r="G52" s="248"/>
      <c r="H52" s="248"/>
      <c r="I52" s="248"/>
    </row>
    <row r="53" spans="2:9" ht="23.25">
      <c r="B53" s="36"/>
      <c r="C53" s="36"/>
      <c r="D53" s="36"/>
      <c r="E53" s="36"/>
      <c r="F53" s="36"/>
      <c r="G53" s="36"/>
      <c r="H53" s="36"/>
      <c r="I53" s="36"/>
    </row>
    <row r="54" spans="2:9" ht="27">
      <c r="B54" s="243" t="s">
        <v>8</v>
      </c>
      <c r="C54" s="243"/>
      <c r="D54" s="246" t="s">
        <v>9</v>
      </c>
      <c r="E54" s="246"/>
      <c r="F54" s="246"/>
      <c r="G54" s="246"/>
      <c r="H54" s="246"/>
      <c r="I54" s="47"/>
    </row>
    <row r="55" spans="2:9" ht="18.75">
      <c r="B55" s="37" t="s">
        <v>125</v>
      </c>
      <c r="C55" s="48"/>
      <c r="D55" s="244" t="s">
        <v>16</v>
      </c>
      <c r="E55" s="244"/>
      <c r="F55" s="244"/>
      <c r="G55" s="244"/>
      <c r="H55" s="244"/>
      <c r="I55" s="48"/>
    </row>
    <row r="56" spans="2:9" ht="15.75">
      <c r="B56" s="46"/>
      <c r="C56" s="38"/>
      <c r="D56" s="243"/>
      <c r="E56" s="243"/>
      <c r="F56" s="37"/>
      <c r="G56" s="37"/>
      <c r="H56" s="37"/>
      <c r="I56" s="39"/>
    </row>
    <row r="57" spans="1:9" ht="30">
      <c r="A57" s="155" t="s">
        <v>27</v>
      </c>
      <c r="B57" s="40" t="s">
        <v>11</v>
      </c>
      <c r="C57" s="40" t="s">
        <v>12</v>
      </c>
      <c r="D57" s="40" t="s">
        <v>13</v>
      </c>
      <c r="E57" s="40" t="s">
        <v>14</v>
      </c>
      <c r="F57" s="41">
        <v>1</v>
      </c>
      <c r="G57" s="41">
        <v>2</v>
      </c>
      <c r="H57" s="42">
        <v>3</v>
      </c>
      <c r="I57" s="121" t="s">
        <v>15</v>
      </c>
    </row>
    <row r="58" spans="1:9" ht="15">
      <c r="A58" s="149">
        <v>1</v>
      </c>
      <c r="B58" s="54">
        <v>58</v>
      </c>
      <c r="C58" s="55" t="s">
        <v>143</v>
      </c>
      <c r="D58" s="56" t="s">
        <v>144</v>
      </c>
      <c r="E58" s="57" t="s">
        <v>138</v>
      </c>
      <c r="F58" s="147">
        <v>3.71</v>
      </c>
      <c r="G58" s="147">
        <v>3.78</v>
      </c>
      <c r="H58" s="160">
        <v>3.9</v>
      </c>
      <c r="I58" s="159">
        <f>MAX(F58:H58)</f>
        <v>3.9</v>
      </c>
    </row>
    <row r="59" spans="1:9" ht="15">
      <c r="A59" s="149">
        <v>2</v>
      </c>
      <c r="B59" s="54">
        <v>31</v>
      </c>
      <c r="C59" s="55" t="s">
        <v>201</v>
      </c>
      <c r="D59" s="211" t="s">
        <v>34</v>
      </c>
      <c r="E59" s="57" t="s">
        <v>56</v>
      </c>
      <c r="F59" s="147">
        <v>3.88</v>
      </c>
      <c r="G59" s="147">
        <v>3.67</v>
      </c>
      <c r="H59" s="160">
        <v>3.77</v>
      </c>
      <c r="I59" s="159">
        <f>MAX(F59:H59)</f>
        <v>3.88</v>
      </c>
    </row>
    <row r="60" spans="1:9" ht="15">
      <c r="A60" s="149">
        <v>3</v>
      </c>
      <c r="B60" s="50">
        <v>74</v>
      </c>
      <c r="C60" s="117" t="s">
        <v>43</v>
      </c>
      <c r="D60" s="115" t="s">
        <v>44</v>
      </c>
      <c r="E60" s="116" t="s">
        <v>6</v>
      </c>
      <c r="F60" s="147">
        <v>3.83</v>
      </c>
      <c r="G60" s="147">
        <v>3.72</v>
      </c>
      <c r="H60" s="160">
        <v>3.75</v>
      </c>
      <c r="I60" s="159">
        <f>MAX(F60:H60)</f>
        <v>3.83</v>
      </c>
    </row>
    <row r="61" spans="1:9" ht="15">
      <c r="A61" s="149">
        <v>4</v>
      </c>
      <c r="B61" s="118">
        <v>51</v>
      </c>
      <c r="C61" s="119" t="s">
        <v>66</v>
      </c>
      <c r="D61" s="212" t="s">
        <v>67</v>
      </c>
      <c r="E61" s="57" t="s">
        <v>68</v>
      </c>
      <c r="F61" s="147">
        <v>3.82</v>
      </c>
      <c r="G61" s="147">
        <v>3.55</v>
      </c>
      <c r="H61" s="160">
        <v>3.54</v>
      </c>
      <c r="I61" s="159">
        <f>MAX(F61:H61)</f>
        <v>3.82</v>
      </c>
    </row>
    <row r="62" spans="1:9" ht="15">
      <c r="A62" s="149">
        <v>5</v>
      </c>
      <c r="B62" s="54">
        <v>59</v>
      </c>
      <c r="C62" s="55" t="s">
        <v>145</v>
      </c>
      <c r="D62" s="56" t="s">
        <v>146</v>
      </c>
      <c r="E62" s="57" t="s">
        <v>138</v>
      </c>
      <c r="F62" s="147">
        <v>3.68</v>
      </c>
      <c r="G62" s="147">
        <v>3.72</v>
      </c>
      <c r="H62" s="160">
        <v>3.73</v>
      </c>
      <c r="I62" s="159">
        <f>MAX(F62:H62)</f>
        <v>3.73</v>
      </c>
    </row>
    <row r="63" spans="1:9" ht="15">
      <c r="A63" s="149">
        <v>6</v>
      </c>
      <c r="B63" s="54">
        <v>13</v>
      </c>
      <c r="C63" s="55" t="s">
        <v>85</v>
      </c>
      <c r="D63" s="56" t="s">
        <v>34</v>
      </c>
      <c r="E63" s="57" t="s">
        <v>35</v>
      </c>
      <c r="F63" s="147">
        <v>3.69</v>
      </c>
      <c r="G63" s="147">
        <v>3.63</v>
      </c>
      <c r="H63" s="160">
        <v>3.48</v>
      </c>
      <c r="I63" s="159">
        <f>MAX(F63:H63)</f>
        <v>3.69</v>
      </c>
    </row>
    <row r="64" spans="1:9" ht="15">
      <c r="A64" s="149">
        <v>7</v>
      </c>
      <c r="B64" s="54">
        <v>12</v>
      </c>
      <c r="C64" s="55" t="s">
        <v>86</v>
      </c>
      <c r="D64" s="56" t="s">
        <v>34</v>
      </c>
      <c r="E64" s="57" t="s">
        <v>35</v>
      </c>
      <c r="F64" s="147">
        <v>3.4</v>
      </c>
      <c r="G64" s="147">
        <v>3.6</v>
      </c>
      <c r="H64" s="160">
        <v>3.66</v>
      </c>
      <c r="I64" s="159">
        <f>MAX(F64:H64)</f>
        <v>3.66</v>
      </c>
    </row>
    <row r="65" spans="1:9" ht="15">
      <c r="A65" s="149">
        <v>8</v>
      </c>
      <c r="B65" s="54">
        <v>80</v>
      </c>
      <c r="C65" s="55" t="s">
        <v>272</v>
      </c>
      <c r="D65" s="56" t="s">
        <v>273</v>
      </c>
      <c r="E65" s="57" t="s">
        <v>6</v>
      </c>
      <c r="F65" s="147">
        <v>3.27</v>
      </c>
      <c r="G65" s="147">
        <v>3.6</v>
      </c>
      <c r="H65" s="160">
        <v>3.4</v>
      </c>
      <c r="I65" s="159">
        <f>MAX(F65:H65)</f>
        <v>3.6</v>
      </c>
    </row>
    <row r="66" spans="1:9" ht="15">
      <c r="A66" s="149">
        <v>9</v>
      </c>
      <c r="B66" s="50">
        <v>22</v>
      </c>
      <c r="C66" s="51" t="s">
        <v>210</v>
      </c>
      <c r="D66" s="52" t="s">
        <v>34</v>
      </c>
      <c r="E66" s="51" t="s">
        <v>89</v>
      </c>
      <c r="F66" s="147">
        <v>3.57</v>
      </c>
      <c r="G66" s="147">
        <v>3.19</v>
      </c>
      <c r="H66" s="160">
        <v>3.46</v>
      </c>
      <c r="I66" s="159">
        <f>MAX(F66:H66)</f>
        <v>3.57</v>
      </c>
    </row>
    <row r="67" spans="1:9" ht="15">
      <c r="A67" s="149">
        <v>10</v>
      </c>
      <c r="B67" s="54">
        <v>14</v>
      </c>
      <c r="C67" s="55" t="s">
        <v>229</v>
      </c>
      <c r="D67" s="56" t="s">
        <v>40</v>
      </c>
      <c r="E67" s="57" t="s">
        <v>35</v>
      </c>
      <c r="F67" s="147">
        <v>3.47</v>
      </c>
      <c r="G67" s="147">
        <v>3.53</v>
      </c>
      <c r="H67" s="160">
        <v>3.21</v>
      </c>
      <c r="I67" s="159">
        <f>MAX(F67:H67)</f>
        <v>3.53</v>
      </c>
    </row>
    <row r="68" spans="1:9" ht="15">
      <c r="A68" s="149">
        <v>11</v>
      </c>
      <c r="B68" s="54">
        <v>81</v>
      </c>
      <c r="C68" s="55" t="s">
        <v>289</v>
      </c>
      <c r="D68" s="56" t="s">
        <v>34</v>
      </c>
      <c r="E68" s="57" t="s">
        <v>6</v>
      </c>
      <c r="F68" s="147" t="s">
        <v>296</v>
      </c>
      <c r="G68" s="147">
        <v>3.4</v>
      </c>
      <c r="H68" s="160">
        <v>3.5</v>
      </c>
      <c r="I68" s="159">
        <f>MAX(F68:H68)</f>
        <v>3.5</v>
      </c>
    </row>
    <row r="69" spans="1:9" ht="15">
      <c r="A69" s="149">
        <v>12</v>
      </c>
      <c r="B69" s="50">
        <v>53</v>
      </c>
      <c r="C69" s="53" t="s">
        <v>72</v>
      </c>
      <c r="D69" s="52" t="s">
        <v>73</v>
      </c>
      <c r="E69" s="53" t="s">
        <v>68</v>
      </c>
      <c r="F69" s="147">
        <v>3.35</v>
      </c>
      <c r="G69" s="147">
        <v>2.1</v>
      </c>
      <c r="H69" s="160">
        <v>3.49</v>
      </c>
      <c r="I69" s="159">
        <f>MAX(F69:H69)</f>
        <v>3.49</v>
      </c>
    </row>
    <row r="70" spans="1:9" ht="15">
      <c r="A70" s="149">
        <v>13</v>
      </c>
      <c r="B70" s="54">
        <v>44</v>
      </c>
      <c r="C70" s="55" t="s">
        <v>186</v>
      </c>
      <c r="D70" s="56" t="s">
        <v>187</v>
      </c>
      <c r="E70" s="57" t="s">
        <v>180</v>
      </c>
      <c r="F70" s="147">
        <v>3.37</v>
      </c>
      <c r="G70" s="147">
        <v>2.17</v>
      </c>
      <c r="H70" s="160">
        <v>2.34</v>
      </c>
      <c r="I70" s="159">
        <f>MAX(F70:H70)</f>
        <v>3.37</v>
      </c>
    </row>
    <row r="71" spans="1:9" ht="15">
      <c r="A71" s="149">
        <v>14</v>
      </c>
      <c r="B71" s="54">
        <v>69</v>
      </c>
      <c r="C71" s="55" t="s">
        <v>105</v>
      </c>
      <c r="D71" s="56" t="s">
        <v>106</v>
      </c>
      <c r="E71" s="57" t="s">
        <v>5</v>
      </c>
      <c r="F71" s="147">
        <v>3.36</v>
      </c>
      <c r="G71" s="147">
        <v>3.35</v>
      </c>
      <c r="H71" s="160">
        <v>3.36</v>
      </c>
      <c r="I71" s="159">
        <f>MAX(F71:H71)</f>
        <v>3.36</v>
      </c>
    </row>
    <row r="72" spans="1:9" ht="15">
      <c r="A72" s="149">
        <v>15</v>
      </c>
      <c r="B72" s="54">
        <v>17</v>
      </c>
      <c r="C72" s="55" t="s">
        <v>216</v>
      </c>
      <c r="D72" s="56" t="s">
        <v>34</v>
      </c>
      <c r="E72" s="57" t="s">
        <v>41</v>
      </c>
      <c r="F72" s="147">
        <v>3.33</v>
      </c>
      <c r="G72" s="147">
        <v>3.05</v>
      </c>
      <c r="H72" s="160">
        <v>3.17</v>
      </c>
      <c r="I72" s="159">
        <f>MAX(F72:H72)</f>
        <v>3.33</v>
      </c>
    </row>
    <row r="73" spans="1:9" ht="15">
      <c r="A73" s="149">
        <v>16</v>
      </c>
      <c r="B73" s="54">
        <v>35</v>
      </c>
      <c r="C73" s="55" t="s">
        <v>205</v>
      </c>
      <c r="D73" s="56" t="s">
        <v>34</v>
      </c>
      <c r="E73" s="57" t="s">
        <v>56</v>
      </c>
      <c r="F73" s="147">
        <v>3.32</v>
      </c>
      <c r="G73" s="147">
        <v>3.11</v>
      </c>
      <c r="H73" s="160">
        <v>3.04</v>
      </c>
      <c r="I73" s="159">
        <f>MAX(F73:H73)</f>
        <v>3.32</v>
      </c>
    </row>
    <row r="74" spans="1:9" ht="15">
      <c r="A74" s="149">
        <v>17</v>
      </c>
      <c r="B74" s="118">
        <v>16</v>
      </c>
      <c r="C74" s="119" t="s">
        <v>215</v>
      </c>
      <c r="D74" s="115" t="s">
        <v>34</v>
      </c>
      <c r="E74" s="116" t="s">
        <v>41</v>
      </c>
      <c r="F74" s="147">
        <v>3.06</v>
      </c>
      <c r="G74" s="147">
        <v>3.2</v>
      </c>
      <c r="H74" s="160" t="s">
        <v>296</v>
      </c>
      <c r="I74" s="159">
        <f>MAX(F74:H74)</f>
        <v>3.2</v>
      </c>
    </row>
    <row r="75" spans="1:9" ht="15">
      <c r="A75" s="149">
        <v>18</v>
      </c>
      <c r="B75" s="50">
        <v>24</v>
      </c>
      <c r="C75" s="53" t="s">
        <v>212</v>
      </c>
      <c r="D75" s="52" t="s">
        <v>34</v>
      </c>
      <c r="E75" s="53" t="s">
        <v>89</v>
      </c>
      <c r="F75" s="147">
        <v>3.13</v>
      </c>
      <c r="G75" s="147">
        <v>3.02</v>
      </c>
      <c r="H75" s="160">
        <v>2.82</v>
      </c>
      <c r="I75" s="159">
        <f>MAX(F75:H75)</f>
        <v>3.13</v>
      </c>
    </row>
    <row r="76" spans="1:9" ht="15">
      <c r="A76" s="149">
        <v>19</v>
      </c>
      <c r="B76" s="118">
        <v>50</v>
      </c>
      <c r="C76" s="119" t="s">
        <v>166</v>
      </c>
      <c r="D76" s="56" t="s">
        <v>167</v>
      </c>
      <c r="E76" s="57" t="s">
        <v>164</v>
      </c>
      <c r="F76" s="147">
        <v>3.06</v>
      </c>
      <c r="G76" s="147">
        <v>3.08</v>
      </c>
      <c r="H76" s="160" t="s">
        <v>305</v>
      </c>
      <c r="I76" s="159">
        <f>MAX(F76:H76)</f>
        <v>3.08</v>
      </c>
    </row>
    <row r="77" spans="1:9" ht="15">
      <c r="A77" s="149">
        <v>20</v>
      </c>
      <c r="B77" s="54">
        <v>52</v>
      </c>
      <c r="C77" s="55" t="s">
        <v>70</v>
      </c>
      <c r="D77" s="56" t="s">
        <v>71</v>
      </c>
      <c r="E77" s="57" t="s">
        <v>68</v>
      </c>
      <c r="F77" s="147">
        <v>3.04</v>
      </c>
      <c r="G77" s="147">
        <v>3.06</v>
      </c>
      <c r="H77" s="160">
        <v>2.87</v>
      </c>
      <c r="I77" s="159">
        <f>MAX(F77:H77)</f>
        <v>3.06</v>
      </c>
    </row>
    <row r="78" spans="1:10" ht="15">
      <c r="A78" s="149">
        <v>21</v>
      </c>
      <c r="B78" s="54">
        <v>78</v>
      </c>
      <c r="C78" s="55" t="s">
        <v>270</v>
      </c>
      <c r="D78" s="56" t="s">
        <v>271</v>
      </c>
      <c r="E78" s="57" t="s">
        <v>6</v>
      </c>
      <c r="F78" s="147">
        <v>2.94</v>
      </c>
      <c r="G78" s="147">
        <v>2.96</v>
      </c>
      <c r="H78" s="160">
        <v>3.02</v>
      </c>
      <c r="I78" s="159">
        <f>MAX(F78:H78)</f>
        <v>3.02</v>
      </c>
      <c r="J78" s="161"/>
    </row>
    <row r="79" spans="1:9" ht="15">
      <c r="A79" s="149">
        <v>22</v>
      </c>
      <c r="B79" s="54">
        <v>33</v>
      </c>
      <c r="C79" s="55" t="s">
        <v>203</v>
      </c>
      <c r="D79" s="56" t="s">
        <v>34</v>
      </c>
      <c r="E79" s="57" t="s">
        <v>56</v>
      </c>
      <c r="F79" s="147">
        <v>2.74</v>
      </c>
      <c r="G79" s="147">
        <v>2.9</v>
      </c>
      <c r="H79" s="160">
        <v>2.94</v>
      </c>
      <c r="I79" s="159">
        <f>MAX(F79:H79)</f>
        <v>2.94</v>
      </c>
    </row>
    <row r="80" spans="1:9" ht="15">
      <c r="A80" s="149">
        <v>23</v>
      </c>
      <c r="B80" s="50">
        <v>48</v>
      </c>
      <c r="C80" s="51" t="s">
        <v>190</v>
      </c>
      <c r="D80" s="212" t="s">
        <v>191</v>
      </c>
      <c r="E80" s="51" t="s">
        <v>180</v>
      </c>
      <c r="F80" s="147">
        <v>2.93</v>
      </c>
      <c r="G80" s="147">
        <v>2.8</v>
      </c>
      <c r="H80" s="160">
        <v>2.67</v>
      </c>
      <c r="I80" s="159">
        <f>MAX(F80:H80)</f>
        <v>2.93</v>
      </c>
    </row>
    <row r="81" spans="1:9" ht="15">
      <c r="A81" s="149">
        <v>24</v>
      </c>
      <c r="B81" s="54">
        <v>23</v>
      </c>
      <c r="C81" s="55" t="s">
        <v>211</v>
      </c>
      <c r="D81" s="56" t="s">
        <v>34</v>
      </c>
      <c r="E81" s="57" t="s">
        <v>89</v>
      </c>
      <c r="F81" s="147">
        <v>2.77</v>
      </c>
      <c r="G81" s="147">
        <v>2.7</v>
      </c>
      <c r="H81" s="160">
        <v>2.86</v>
      </c>
      <c r="I81" s="159">
        <f>MAX(F81:H81)</f>
        <v>2.86</v>
      </c>
    </row>
    <row r="82" spans="1:9" ht="15">
      <c r="A82" s="149">
        <v>25</v>
      </c>
      <c r="B82" s="54">
        <v>77</v>
      </c>
      <c r="C82" s="55" t="s">
        <v>268</v>
      </c>
      <c r="D82" s="56" t="s">
        <v>269</v>
      </c>
      <c r="E82" s="57" t="s">
        <v>6</v>
      </c>
      <c r="F82" s="147" t="s">
        <v>296</v>
      </c>
      <c r="G82" s="147">
        <v>2.47</v>
      </c>
      <c r="H82" s="160">
        <v>2.8</v>
      </c>
      <c r="I82" s="159">
        <f>MAX(F82:H82)</f>
        <v>2.8</v>
      </c>
    </row>
    <row r="83" spans="1:9" ht="15">
      <c r="A83" s="149">
        <v>26</v>
      </c>
      <c r="B83" s="50">
        <v>45</v>
      </c>
      <c r="C83" s="53" t="s">
        <v>291</v>
      </c>
      <c r="D83" s="52" t="s">
        <v>292</v>
      </c>
      <c r="E83" s="53" t="s">
        <v>180</v>
      </c>
      <c r="F83" s="147" t="s">
        <v>296</v>
      </c>
      <c r="G83" s="147" t="s">
        <v>296</v>
      </c>
      <c r="H83" s="160">
        <v>2.63</v>
      </c>
      <c r="I83" s="159">
        <f>MAX(F83:H83)</f>
        <v>2.63</v>
      </c>
    </row>
    <row r="84" spans="1:9" ht="15">
      <c r="A84" s="149">
        <v>27</v>
      </c>
      <c r="B84" s="50">
        <v>25</v>
      </c>
      <c r="C84" s="51" t="s">
        <v>213</v>
      </c>
      <c r="D84" s="52" t="s">
        <v>34</v>
      </c>
      <c r="E84" s="51" t="s">
        <v>89</v>
      </c>
      <c r="F84" s="147" t="s">
        <v>296</v>
      </c>
      <c r="G84" s="147">
        <v>2.47</v>
      </c>
      <c r="H84" s="160">
        <v>2.6</v>
      </c>
      <c r="I84" s="159">
        <f>MAX(F84:H84)</f>
        <v>2.6</v>
      </c>
    </row>
    <row r="85" spans="1:9" ht="15">
      <c r="A85" s="149">
        <v>28</v>
      </c>
      <c r="B85" s="54">
        <v>82</v>
      </c>
      <c r="C85" s="55" t="s">
        <v>290</v>
      </c>
      <c r="D85" s="56" t="s">
        <v>40</v>
      </c>
      <c r="E85" s="57" t="s">
        <v>6</v>
      </c>
      <c r="F85" s="147">
        <v>2.5</v>
      </c>
      <c r="G85" s="147" t="s">
        <v>296</v>
      </c>
      <c r="H85" s="160">
        <v>2.42</v>
      </c>
      <c r="I85" s="159">
        <f>MAX(F85:H85)</f>
        <v>2.5</v>
      </c>
    </row>
    <row r="86" spans="1:9" ht="15">
      <c r="A86" s="149">
        <v>29</v>
      </c>
      <c r="B86" s="54">
        <v>56</v>
      </c>
      <c r="C86" s="55" t="s">
        <v>295</v>
      </c>
      <c r="D86" s="56" t="s">
        <v>154</v>
      </c>
      <c r="E86" s="57" t="s">
        <v>155</v>
      </c>
      <c r="F86" s="147">
        <v>2.31</v>
      </c>
      <c r="G86" s="147">
        <v>2.5</v>
      </c>
      <c r="H86" s="160" t="s">
        <v>296</v>
      </c>
      <c r="I86" s="159">
        <f>MAX(F86:H86)</f>
        <v>2.5</v>
      </c>
    </row>
    <row r="87" spans="1:9" ht="15">
      <c r="A87" s="149">
        <v>30</v>
      </c>
      <c r="B87" s="118">
        <v>75</v>
      </c>
      <c r="C87" s="119" t="s">
        <v>266</v>
      </c>
      <c r="D87" s="115" t="s">
        <v>267</v>
      </c>
      <c r="E87" s="116" t="s">
        <v>6</v>
      </c>
      <c r="F87" s="147">
        <v>2.2</v>
      </c>
      <c r="G87" s="147">
        <v>2.46</v>
      </c>
      <c r="H87" s="160">
        <v>2.41</v>
      </c>
      <c r="I87" s="159">
        <f>MAX(F87:H87)</f>
        <v>2.46</v>
      </c>
    </row>
    <row r="88" spans="1:9" ht="15">
      <c r="A88" s="149">
        <v>31</v>
      </c>
      <c r="B88" s="54">
        <v>19</v>
      </c>
      <c r="C88" s="55" t="s">
        <v>217</v>
      </c>
      <c r="D88" s="56" t="s">
        <v>34</v>
      </c>
      <c r="E88" s="57" t="s">
        <v>41</v>
      </c>
      <c r="F88" s="147">
        <v>2.26</v>
      </c>
      <c r="G88" s="147">
        <v>2.19</v>
      </c>
      <c r="H88" s="160">
        <v>2.2</v>
      </c>
      <c r="I88" s="159">
        <f>MAX(F88:H88)</f>
        <v>2.26</v>
      </c>
    </row>
    <row r="89" spans="1:9" ht="15">
      <c r="A89" s="149"/>
      <c r="B89" s="118">
        <v>26</v>
      </c>
      <c r="C89" s="55" t="s">
        <v>91</v>
      </c>
      <c r="D89" s="56" t="s">
        <v>40</v>
      </c>
      <c r="E89" s="57" t="s">
        <v>89</v>
      </c>
      <c r="F89" s="147"/>
      <c r="G89" s="147"/>
      <c r="H89" s="160"/>
      <c r="I89" s="159" t="s">
        <v>304</v>
      </c>
    </row>
    <row r="90" spans="1:9" ht="15">
      <c r="A90" s="287" t="s">
        <v>65</v>
      </c>
      <c r="B90" s="54">
        <v>36</v>
      </c>
      <c r="C90" s="55" t="s">
        <v>206</v>
      </c>
      <c r="D90" s="56" t="s">
        <v>33</v>
      </c>
      <c r="E90" s="57" t="s">
        <v>56</v>
      </c>
      <c r="F90" s="147">
        <v>3.45</v>
      </c>
      <c r="G90" s="147">
        <v>3.52</v>
      </c>
      <c r="H90" s="160">
        <v>3.44</v>
      </c>
      <c r="I90" s="159">
        <f>MAX(F90:H90)</f>
        <v>3.52</v>
      </c>
    </row>
  </sheetData>
  <sheetProtection/>
  <mergeCells count="10">
    <mergeCell ref="B1:I2"/>
    <mergeCell ref="B4:C4"/>
    <mergeCell ref="D4:H4"/>
    <mergeCell ref="B51:I52"/>
    <mergeCell ref="D55:H55"/>
    <mergeCell ref="D56:E56"/>
    <mergeCell ref="D5:H5"/>
    <mergeCell ref="D6:E6"/>
    <mergeCell ref="B54:C54"/>
    <mergeCell ref="D54:H54"/>
  </mergeCells>
  <printOptions/>
  <pageMargins left="0.1968503937007874" right="0.31496062992125984" top="0.2755905511811024" bottom="0.1968503937007874" header="0.1968503937007874" footer="0.31496062992125984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U50"/>
  <sheetViews>
    <sheetView zoomScale="85" zoomScaleNormal="85" zoomScalePageLayoutView="0" workbookViewId="0" topLeftCell="X13">
      <selection activeCell="AN38" sqref="AN38"/>
    </sheetView>
  </sheetViews>
  <sheetFormatPr defaultColWidth="9.140625" defaultRowHeight="12.75"/>
  <cols>
    <col min="1" max="1" width="6.00390625" style="0" customWidth="1"/>
    <col min="2" max="2" width="8.140625" style="0" customWidth="1"/>
    <col min="3" max="3" width="26.140625" style="0" customWidth="1"/>
    <col min="4" max="4" width="10.00390625" style="0" customWidth="1"/>
    <col min="5" max="5" width="25.57421875" style="0" customWidth="1"/>
    <col min="7" max="7" width="6.8515625" style="0" customWidth="1"/>
    <col min="8" max="23" width="6.7109375" style="0" customWidth="1"/>
    <col min="26" max="26" width="9.421875" style="0" customWidth="1"/>
    <col min="27" max="27" width="5.8515625" style="0" customWidth="1"/>
    <col min="28" max="28" width="8.140625" style="0" customWidth="1"/>
    <col min="29" max="29" width="27.7109375" style="0" customWidth="1"/>
    <col min="30" max="30" width="10.00390625" style="0" customWidth="1"/>
    <col min="31" max="31" width="24.28125" style="0" customWidth="1"/>
    <col min="33" max="45" width="6.7109375" style="0" customWidth="1"/>
  </cols>
  <sheetData>
    <row r="1" spans="2:45" ht="36.75" customHeight="1">
      <c r="B1" s="245" t="s">
        <v>53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191"/>
      <c r="AB1" s="245" t="s">
        <v>53</v>
      </c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</row>
    <row r="2" spans="5:38" ht="5.25" customHeight="1">
      <c r="E2" s="36"/>
      <c r="F2" s="36"/>
      <c r="G2" s="36"/>
      <c r="H2" s="36"/>
      <c r="I2" s="36"/>
      <c r="J2" s="36"/>
      <c r="K2" s="36"/>
      <c r="L2" s="36"/>
      <c r="AE2" s="36"/>
      <c r="AF2" s="36"/>
      <c r="AG2" s="36"/>
      <c r="AH2" s="36"/>
      <c r="AI2" s="36"/>
      <c r="AJ2" s="36"/>
      <c r="AK2" s="36"/>
      <c r="AL2" s="36"/>
    </row>
    <row r="3" spans="2:38" ht="27">
      <c r="B3" s="243" t="s">
        <v>8</v>
      </c>
      <c r="C3" s="243"/>
      <c r="E3" s="243"/>
      <c r="F3" s="243"/>
      <c r="G3" s="37"/>
      <c r="H3" s="246" t="s">
        <v>18</v>
      </c>
      <c r="I3" s="246"/>
      <c r="J3" s="246"/>
      <c r="K3" s="246"/>
      <c r="L3" s="246"/>
      <c r="M3" s="47"/>
      <c r="AB3" s="243" t="s">
        <v>8</v>
      </c>
      <c r="AC3" s="243"/>
      <c r="AE3" s="243"/>
      <c r="AF3" s="243"/>
      <c r="AG3" s="246" t="s">
        <v>18</v>
      </c>
      <c r="AH3" s="246"/>
      <c r="AI3" s="246"/>
      <c r="AJ3" s="246"/>
      <c r="AK3" s="246"/>
      <c r="AL3" s="47"/>
    </row>
    <row r="4" spans="2:38" ht="18.75">
      <c r="B4" s="37" t="s">
        <v>125</v>
      </c>
      <c r="C4" s="48"/>
      <c r="E4" s="37"/>
      <c r="F4" s="48"/>
      <c r="G4" s="48"/>
      <c r="H4" s="244" t="s">
        <v>10</v>
      </c>
      <c r="I4" s="244"/>
      <c r="J4" s="244"/>
      <c r="K4" s="244"/>
      <c r="L4" s="244"/>
      <c r="M4" s="48"/>
      <c r="AB4" s="37" t="s">
        <v>125</v>
      </c>
      <c r="AC4" s="48"/>
      <c r="AE4" s="37"/>
      <c r="AF4" s="48"/>
      <c r="AG4" s="244" t="s">
        <v>16</v>
      </c>
      <c r="AH4" s="244"/>
      <c r="AI4" s="244"/>
      <c r="AJ4" s="244"/>
      <c r="AK4" s="244"/>
      <c r="AL4" s="48"/>
    </row>
    <row r="5" spans="5:38" ht="15.75">
      <c r="E5" s="46"/>
      <c r="F5" s="38"/>
      <c r="G5" s="38"/>
      <c r="H5" s="37"/>
      <c r="I5" s="37"/>
      <c r="J5" s="37"/>
      <c r="K5" s="37"/>
      <c r="L5" s="39"/>
      <c r="AE5" s="46"/>
      <c r="AF5" s="38"/>
      <c r="AG5" s="243"/>
      <c r="AH5" s="243"/>
      <c r="AI5" s="37"/>
      <c r="AJ5" s="37"/>
      <c r="AK5" s="37"/>
      <c r="AL5" s="39"/>
    </row>
    <row r="6" spans="1:46" ht="15.75" customHeight="1">
      <c r="A6" s="260" t="s">
        <v>27</v>
      </c>
      <c r="B6" s="249" t="s">
        <v>11</v>
      </c>
      <c r="C6" s="249" t="s">
        <v>12</v>
      </c>
      <c r="D6" s="249" t="s">
        <v>13</v>
      </c>
      <c r="E6" s="255" t="s">
        <v>14</v>
      </c>
      <c r="F6" s="257" t="s">
        <v>17</v>
      </c>
      <c r="G6" s="249">
        <v>80</v>
      </c>
      <c r="H6" s="249">
        <v>85</v>
      </c>
      <c r="I6" s="249">
        <v>90</v>
      </c>
      <c r="J6" s="249">
        <v>95</v>
      </c>
      <c r="K6" s="249">
        <v>100</v>
      </c>
      <c r="L6" s="249">
        <v>105</v>
      </c>
      <c r="M6" s="249">
        <v>110</v>
      </c>
      <c r="N6" s="249">
        <v>115</v>
      </c>
      <c r="O6" s="249">
        <v>118</v>
      </c>
      <c r="P6" s="249">
        <v>121</v>
      </c>
      <c r="Q6" s="249">
        <v>124</v>
      </c>
      <c r="R6" s="249">
        <v>127</v>
      </c>
      <c r="S6" s="249">
        <v>130</v>
      </c>
      <c r="T6" s="249">
        <v>133</v>
      </c>
      <c r="U6" s="249">
        <v>136</v>
      </c>
      <c r="V6" s="249">
        <v>139</v>
      </c>
      <c r="W6" s="274">
        <v>142</v>
      </c>
      <c r="X6" s="258" t="s">
        <v>15</v>
      </c>
      <c r="Y6" s="112"/>
      <c r="Z6" s="112"/>
      <c r="AA6" s="260" t="s">
        <v>27</v>
      </c>
      <c r="AB6" s="249" t="s">
        <v>11</v>
      </c>
      <c r="AC6" s="249" t="s">
        <v>12</v>
      </c>
      <c r="AD6" s="249" t="s">
        <v>13</v>
      </c>
      <c r="AE6" s="255" t="s">
        <v>14</v>
      </c>
      <c r="AF6" s="257" t="s">
        <v>17</v>
      </c>
      <c r="AG6" s="249">
        <v>80</v>
      </c>
      <c r="AH6" s="249">
        <v>85</v>
      </c>
      <c r="AI6" s="249">
        <v>90</v>
      </c>
      <c r="AJ6" s="249">
        <v>95</v>
      </c>
      <c r="AK6" s="249">
        <v>100</v>
      </c>
      <c r="AL6" s="249">
        <v>105</v>
      </c>
      <c r="AM6" s="249">
        <v>110</v>
      </c>
      <c r="AN6" s="249">
        <v>115</v>
      </c>
      <c r="AO6" s="249">
        <v>118</v>
      </c>
      <c r="AP6" s="249">
        <v>121</v>
      </c>
      <c r="AQ6" s="249">
        <v>124</v>
      </c>
      <c r="AR6" s="249">
        <v>127</v>
      </c>
      <c r="AS6" s="274">
        <v>130</v>
      </c>
      <c r="AT6" s="258" t="s">
        <v>15</v>
      </c>
    </row>
    <row r="7" spans="1:46" ht="12.75" customHeight="1">
      <c r="A7" s="261"/>
      <c r="B7" s="250"/>
      <c r="C7" s="250"/>
      <c r="D7" s="250"/>
      <c r="E7" s="256"/>
      <c r="F7" s="257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75"/>
      <c r="X7" s="259"/>
      <c r="Y7" s="112"/>
      <c r="Z7" s="112"/>
      <c r="AA7" s="261"/>
      <c r="AB7" s="250"/>
      <c r="AC7" s="250"/>
      <c r="AD7" s="250"/>
      <c r="AE7" s="256"/>
      <c r="AF7" s="257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75"/>
      <c r="AT7" s="259"/>
    </row>
    <row r="8" spans="1:46" ht="15">
      <c r="A8" s="107">
        <v>1</v>
      </c>
      <c r="B8" s="54">
        <v>29</v>
      </c>
      <c r="C8" s="55" t="s">
        <v>61</v>
      </c>
      <c r="D8" s="56" t="s">
        <v>34</v>
      </c>
      <c r="E8" s="215" t="s">
        <v>56</v>
      </c>
      <c r="F8" s="234">
        <v>100</v>
      </c>
      <c r="G8" s="289"/>
      <c r="H8" s="76"/>
      <c r="I8" s="76"/>
      <c r="J8" s="76"/>
      <c r="K8" s="76" t="s">
        <v>298</v>
      </c>
      <c r="L8" s="76" t="s">
        <v>298</v>
      </c>
      <c r="M8" s="76" t="s">
        <v>298</v>
      </c>
      <c r="N8" s="76" t="s">
        <v>301</v>
      </c>
      <c r="O8" s="76" t="s">
        <v>298</v>
      </c>
      <c r="P8" s="76" t="s">
        <v>300</v>
      </c>
      <c r="Q8" s="76" t="s">
        <v>300</v>
      </c>
      <c r="R8" s="76" t="s">
        <v>300</v>
      </c>
      <c r="S8" s="76" t="s">
        <v>298</v>
      </c>
      <c r="T8" s="76" t="s">
        <v>301</v>
      </c>
      <c r="U8" s="76" t="s">
        <v>301</v>
      </c>
      <c r="V8" s="76" t="s">
        <v>299</v>
      </c>
      <c r="W8" s="272"/>
      <c r="X8" s="75">
        <v>1.36</v>
      </c>
      <c r="Y8" s="60"/>
      <c r="Z8" s="60"/>
      <c r="AA8" s="150">
        <v>1</v>
      </c>
      <c r="AB8" s="54">
        <v>12</v>
      </c>
      <c r="AC8" s="55" t="s">
        <v>86</v>
      </c>
      <c r="AD8" s="56" t="s">
        <v>34</v>
      </c>
      <c r="AE8" s="215" t="s">
        <v>35</v>
      </c>
      <c r="AF8" s="234">
        <v>80</v>
      </c>
      <c r="AG8" s="76" t="s">
        <v>298</v>
      </c>
      <c r="AH8" s="76" t="s">
        <v>298</v>
      </c>
      <c r="AI8" s="76" t="s">
        <v>298</v>
      </c>
      <c r="AJ8" s="76" t="s">
        <v>298</v>
      </c>
      <c r="AK8" s="76" t="s">
        <v>298</v>
      </c>
      <c r="AL8" s="76" t="s">
        <v>298</v>
      </c>
      <c r="AM8" s="76" t="s">
        <v>298</v>
      </c>
      <c r="AN8" s="76" t="s">
        <v>298</v>
      </c>
      <c r="AO8" s="76" t="s">
        <v>298</v>
      </c>
      <c r="AP8" s="76" t="s">
        <v>298</v>
      </c>
      <c r="AQ8" s="84" t="s">
        <v>300</v>
      </c>
      <c r="AR8" s="84" t="s">
        <v>300</v>
      </c>
      <c r="AS8" s="273" t="s">
        <v>299</v>
      </c>
      <c r="AT8" s="75">
        <v>1.27</v>
      </c>
    </row>
    <row r="9" spans="1:46" ht="15">
      <c r="A9" s="107">
        <v>2</v>
      </c>
      <c r="B9" s="54">
        <v>38</v>
      </c>
      <c r="C9" s="55" t="s">
        <v>172</v>
      </c>
      <c r="D9" s="56" t="s">
        <v>173</v>
      </c>
      <c r="E9" s="215" t="s">
        <v>164</v>
      </c>
      <c r="F9" s="234">
        <v>100</v>
      </c>
      <c r="G9" s="289"/>
      <c r="H9" s="76"/>
      <c r="I9" s="76"/>
      <c r="J9" s="76"/>
      <c r="K9" s="76" t="s">
        <v>298</v>
      </c>
      <c r="L9" s="76" t="s">
        <v>298</v>
      </c>
      <c r="M9" s="76" t="s">
        <v>298</v>
      </c>
      <c r="N9" s="76" t="s">
        <v>298</v>
      </c>
      <c r="O9" s="76" t="s">
        <v>298</v>
      </c>
      <c r="P9" s="76" t="s">
        <v>298</v>
      </c>
      <c r="Q9" s="76" t="s">
        <v>298</v>
      </c>
      <c r="R9" s="76" t="s">
        <v>301</v>
      </c>
      <c r="S9" s="76" t="s">
        <v>301</v>
      </c>
      <c r="T9" s="76" t="s">
        <v>301</v>
      </c>
      <c r="U9" s="76" t="s">
        <v>299</v>
      </c>
      <c r="V9" s="71"/>
      <c r="W9" s="272"/>
      <c r="X9" s="75">
        <v>1.33</v>
      </c>
      <c r="Y9" s="79"/>
      <c r="Z9" s="79"/>
      <c r="AA9" s="150">
        <v>2</v>
      </c>
      <c r="AB9" s="54">
        <v>80</v>
      </c>
      <c r="AC9" s="55" t="s">
        <v>272</v>
      </c>
      <c r="AD9" s="56" t="s">
        <v>273</v>
      </c>
      <c r="AE9" s="215" t="s">
        <v>6</v>
      </c>
      <c r="AF9" s="234">
        <v>90</v>
      </c>
      <c r="AG9" s="84"/>
      <c r="AH9" s="84"/>
      <c r="AI9" s="84" t="s">
        <v>298</v>
      </c>
      <c r="AJ9" s="84" t="s">
        <v>298</v>
      </c>
      <c r="AK9" s="84" t="s">
        <v>298</v>
      </c>
      <c r="AL9" s="84" t="s">
        <v>298</v>
      </c>
      <c r="AM9" s="84" t="s">
        <v>298</v>
      </c>
      <c r="AN9" s="84" t="s">
        <v>298</v>
      </c>
      <c r="AO9" s="84" t="s">
        <v>298</v>
      </c>
      <c r="AP9" s="84" t="s">
        <v>300</v>
      </c>
      <c r="AQ9" s="84" t="s">
        <v>298</v>
      </c>
      <c r="AR9" s="84" t="s">
        <v>299</v>
      </c>
      <c r="AS9" s="272"/>
      <c r="AT9" s="75">
        <v>1.24</v>
      </c>
    </row>
    <row r="10" spans="1:46" ht="15">
      <c r="A10" s="107">
        <v>3</v>
      </c>
      <c r="B10" s="54">
        <v>54</v>
      </c>
      <c r="C10" s="55" t="s">
        <v>134</v>
      </c>
      <c r="D10" s="56" t="s">
        <v>135</v>
      </c>
      <c r="E10" s="215" t="s">
        <v>39</v>
      </c>
      <c r="F10" s="234">
        <v>105</v>
      </c>
      <c r="G10" s="290"/>
      <c r="H10" s="76"/>
      <c r="I10" s="76"/>
      <c r="J10" s="76"/>
      <c r="K10" s="76"/>
      <c r="L10" s="76" t="s">
        <v>298</v>
      </c>
      <c r="M10" s="76" t="s">
        <v>298</v>
      </c>
      <c r="N10" s="76" t="s">
        <v>298</v>
      </c>
      <c r="O10" s="76" t="s">
        <v>298</v>
      </c>
      <c r="P10" s="76" t="s">
        <v>298</v>
      </c>
      <c r="Q10" s="76" t="s">
        <v>298</v>
      </c>
      <c r="R10" s="76" t="s">
        <v>298</v>
      </c>
      <c r="S10" s="76" t="s">
        <v>300</v>
      </c>
      <c r="T10" s="76" t="s">
        <v>299</v>
      </c>
      <c r="U10" s="296"/>
      <c r="V10" s="71"/>
      <c r="W10" s="272"/>
      <c r="X10" s="75">
        <v>1.3</v>
      </c>
      <c r="Y10" s="60"/>
      <c r="Z10" s="60"/>
      <c r="AA10" s="150">
        <v>3</v>
      </c>
      <c r="AB10" s="50">
        <v>74</v>
      </c>
      <c r="AC10" s="117" t="s">
        <v>43</v>
      </c>
      <c r="AD10" s="115" t="s">
        <v>44</v>
      </c>
      <c r="AE10" s="217" t="s">
        <v>6</v>
      </c>
      <c r="AF10" s="234">
        <v>90</v>
      </c>
      <c r="AG10" s="76"/>
      <c r="AH10" s="76"/>
      <c r="AI10" s="76" t="s">
        <v>298</v>
      </c>
      <c r="AJ10" s="76" t="s">
        <v>298</v>
      </c>
      <c r="AK10" s="76" t="s">
        <v>298</v>
      </c>
      <c r="AL10" s="76" t="s">
        <v>298</v>
      </c>
      <c r="AM10" s="76" t="s">
        <v>298</v>
      </c>
      <c r="AN10" s="76" t="s">
        <v>300</v>
      </c>
      <c r="AO10" s="76" t="s">
        <v>300</v>
      </c>
      <c r="AP10" s="76" t="s">
        <v>300</v>
      </c>
      <c r="AQ10" s="84" t="s">
        <v>299</v>
      </c>
      <c r="AR10" s="84"/>
      <c r="AS10" s="273"/>
      <c r="AT10" s="75">
        <v>1.21</v>
      </c>
    </row>
    <row r="11" spans="1:46" ht="15">
      <c r="A11" s="107">
        <v>4</v>
      </c>
      <c r="B11" s="54">
        <v>49</v>
      </c>
      <c r="C11" s="55" t="s">
        <v>151</v>
      </c>
      <c r="D11" s="56" t="s">
        <v>152</v>
      </c>
      <c r="E11" s="215" t="s">
        <v>149</v>
      </c>
      <c r="F11" s="235">
        <v>110</v>
      </c>
      <c r="G11" s="291"/>
      <c r="H11" s="76"/>
      <c r="I11" s="76"/>
      <c r="J11" s="76"/>
      <c r="K11" s="76"/>
      <c r="L11" s="76"/>
      <c r="M11" s="76" t="s">
        <v>298</v>
      </c>
      <c r="N11" s="76" t="s">
        <v>298</v>
      </c>
      <c r="O11" s="76" t="s">
        <v>298</v>
      </c>
      <c r="P11" s="76" t="s">
        <v>298</v>
      </c>
      <c r="Q11" s="76" t="s">
        <v>298</v>
      </c>
      <c r="R11" s="76" t="s">
        <v>301</v>
      </c>
      <c r="S11" s="76" t="s">
        <v>300</v>
      </c>
      <c r="T11" s="76" t="s">
        <v>299</v>
      </c>
      <c r="U11" s="71"/>
      <c r="V11" s="71"/>
      <c r="W11" s="272"/>
      <c r="X11" s="75">
        <v>1.3</v>
      </c>
      <c r="Y11" s="60"/>
      <c r="Z11" s="60"/>
      <c r="AA11" s="150">
        <v>4</v>
      </c>
      <c r="AB11" s="54">
        <v>13</v>
      </c>
      <c r="AC11" s="55" t="s">
        <v>85</v>
      </c>
      <c r="AD11" s="56" t="s">
        <v>34</v>
      </c>
      <c r="AE11" s="215" t="s">
        <v>35</v>
      </c>
      <c r="AF11" s="234">
        <v>90</v>
      </c>
      <c r="AG11" s="71"/>
      <c r="AH11" s="76"/>
      <c r="AI11" s="76" t="s">
        <v>298</v>
      </c>
      <c r="AJ11" s="76" t="s">
        <v>298</v>
      </c>
      <c r="AK11" s="76" t="s">
        <v>300</v>
      </c>
      <c r="AL11" s="76" t="s">
        <v>298</v>
      </c>
      <c r="AM11" s="76" t="s">
        <v>298</v>
      </c>
      <c r="AN11" s="76" t="s">
        <v>298</v>
      </c>
      <c r="AO11" s="76" t="s">
        <v>298</v>
      </c>
      <c r="AP11" s="76" t="s">
        <v>301</v>
      </c>
      <c r="AQ11" s="84" t="s">
        <v>299</v>
      </c>
      <c r="AR11" s="77"/>
      <c r="AS11" s="272"/>
      <c r="AT11" s="75">
        <v>1.21</v>
      </c>
    </row>
    <row r="12" spans="1:46" ht="15">
      <c r="A12" s="107">
        <v>5</v>
      </c>
      <c r="B12" s="54">
        <v>37</v>
      </c>
      <c r="C12" s="55" t="s">
        <v>169</v>
      </c>
      <c r="D12" s="56" t="s">
        <v>170</v>
      </c>
      <c r="E12" s="294" t="s">
        <v>164</v>
      </c>
      <c r="F12" s="234">
        <v>100</v>
      </c>
      <c r="G12" s="289"/>
      <c r="H12" s="76"/>
      <c r="I12" s="76"/>
      <c r="J12" s="76"/>
      <c r="K12" s="76" t="s">
        <v>298</v>
      </c>
      <c r="L12" s="76" t="s">
        <v>298</v>
      </c>
      <c r="M12" s="76" t="s">
        <v>298</v>
      </c>
      <c r="N12" s="76" t="s">
        <v>298</v>
      </c>
      <c r="O12" s="76" t="s">
        <v>298</v>
      </c>
      <c r="P12" s="76" t="s">
        <v>300</v>
      </c>
      <c r="Q12" s="76" t="s">
        <v>298</v>
      </c>
      <c r="R12" s="76" t="s">
        <v>301</v>
      </c>
      <c r="S12" s="76" t="s">
        <v>301</v>
      </c>
      <c r="T12" s="76" t="s">
        <v>299</v>
      </c>
      <c r="U12" s="71"/>
      <c r="V12" s="71"/>
      <c r="W12" s="272"/>
      <c r="X12" s="75">
        <v>1.3</v>
      </c>
      <c r="Y12" s="60"/>
      <c r="Z12" s="60"/>
      <c r="AA12" s="150">
        <v>5</v>
      </c>
      <c r="AB12" s="54">
        <v>69</v>
      </c>
      <c r="AC12" s="55" t="s">
        <v>105</v>
      </c>
      <c r="AD12" s="56" t="s">
        <v>106</v>
      </c>
      <c r="AE12" s="215" t="s">
        <v>5</v>
      </c>
      <c r="AF12" s="234">
        <v>95</v>
      </c>
      <c r="AG12" s="76"/>
      <c r="AH12" s="76"/>
      <c r="AI12" s="76"/>
      <c r="AJ12" s="76" t="s">
        <v>298</v>
      </c>
      <c r="AK12" s="76" t="s">
        <v>300</v>
      </c>
      <c r="AL12" s="76" t="s">
        <v>298</v>
      </c>
      <c r="AM12" s="76" t="s">
        <v>298</v>
      </c>
      <c r="AN12" s="76" t="s">
        <v>298</v>
      </c>
      <c r="AO12" s="76" t="s">
        <v>300</v>
      </c>
      <c r="AP12" s="76" t="s">
        <v>301</v>
      </c>
      <c r="AQ12" s="84" t="s">
        <v>299</v>
      </c>
      <c r="AR12" s="77"/>
      <c r="AS12" s="272"/>
      <c r="AT12" s="75">
        <v>1.21</v>
      </c>
    </row>
    <row r="13" spans="1:46" ht="15">
      <c r="A13" s="107">
        <v>6</v>
      </c>
      <c r="B13" s="54">
        <v>36</v>
      </c>
      <c r="C13" s="55" t="s">
        <v>196</v>
      </c>
      <c r="D13" s="56" t="s">
        <v>197</v>
      </c>
      <c r="E13" s="215" t="s">
        <v>180</v>
      </c>
      <c r="F13" s="234">
        <v>100</v>
      </c>
      <c r="G13" s="289"/>
      <c r="H13" s="76"/>
      <c r="I13" s="76"/>
      <c r="J13" s="76"/>
      <c r="K13" s="76" t="s">
        <v>298</v>
      </c>
      <c r="L13" s="76" t="s">
        <v>298</v>
      </c>
      <c r="M13" s="76" t="s">
        <v>298</v>
      </c>
      <c r="N13" s="76" t="s">
        <v>298</v>
      </c>
      <c r="O13" s="76" t="s">
        <v>298</v>
      </c>
      <c r="P13" s="76" t="s">
        <v>298</v>
      </c>
      <c r="Q13" s="76" t="s">
        <v>300</v>
      </c>
      <c r="R13" s="76" t="s">
        <v>300</v>
      </c>
      <c r="S13" s="76" t="s">
        <v>299</v>
      </c>
      <c r="T13" s="76"/>
      <c r="U13" s="76"/>
      <c r="V13" s="76"/>
      <c r="W13" s="273"/>
      <c r="X13" s="75">
        <v>1.27</v>
      </c>
      <c r="Y13" s="60"/>
      <c r="Z13" s="60"/>
      <c r="AA13" s="150">
        <v>6</v>
      </c>
      <c r="AB13" s="118">
        <v>51</v>
      </c>
      <c r="AC13" s="119" t="s">
        <v>66</v>
      </c>
      <c r="AD13" s="212" t="s">
        <v>67</v>
      </c>
      <c r="AE13" s="215" t="s">
        <v>68</v>
      </c>
      <c r="AF13" s="234">
        <v>80</v>
      </c>
      <c r="AG13" s="76" t="s">
        <v>298</v>
      </c>
      <c r="AH13" s="76" t="s">
        <v>298</v>
      </c>
      <c r="AI13" s="76" t="s">
        <v>298</v>
      </c>
      <c r="AJ13" s="76" t="s">
        <v>298</v>
      </c>
      <c r="AK13" s="76" t="s">
        <v>298</v>
      </c>
      <c r="AL13" s="76" t="s">
        <v>298</v>
      </c>
      <c r="AM13" s="76" t="s">
        <v>298</v>
      </c>
      <c r="AN13" s="76" t="s">
        <v>300</v>
      </c>
      <c r="AO13" s="76" t="s">
        <v>301</v>
      </c>
      <c r="AP13" s="76" t="s">
        <v>299</v>
      </c>
      <c r="AQ13" s="84"/>
      <c r="AR13" s="84"/>
      <c r="AS13" s="272"/>
      <c r="AT13" s="75">
        <v>1.18</v>
      </c>
    </row>
    <row r="14" spans="1:46" ht="15">
      <c r="A14" s="107">
        <v>7</v>
      </c>
      <c r="B14" s="54">
        <v>40</v>
      </c>
      <c r="C14" s="55" t="s">
        <v>176</v>
      </c>
      <c r="D14" s="56" t="s">
        <v>177</v>
      </c>
      <c r="E14" s="215" t="s">
        <v>164</v>
      </c>
      <c r="F14" s="235">
        <v>100</v>
      </c>
      <c r="G14" s="291"/>
      <c r="H14" s="76"/>
      <c r="I14" s="76"/>
      <c r="J14" s="113"/>
      <c r="K14" s="76" t="s">
        <v>298</v>
      </c>
      <c r="L14" s="76" t="s">
        <v>298</v>
      </c>
      <c r="M14" s="76" t="s">
        <v>298</v>
      </c>
      <c r="N14" s="76" t="s">
        <v>300</v>
      </c>
      <c r="O14" s="76" t="s">
        <v>298</v>
      </c>
      <c r="P14" s="76" t="s">
        <v>298</v>
      </c>
      <c r="Q14" s="76" t="s">
        <v>300</v>
      </c>
      <c r="R14" s="76" t="s">
        <v>301</v>
      </c>
      <c r="S14" s="76" t="s">
        <v>299</v>
      </c>
      <c r="T14" s="71"/>
      <c r="U14" s="71"/>
      <c r="V14" s="71"/>
      <c r="W14" s="272"/>
      <c r="X14" s="75">
        <v>1.27</v>
      </c>
      <c r="Y14" s="60"/>
      <c r="Z14" s="60"/>
      <c r="AA14" s="150">
        <v>7</v>
      </c>
      <c r="AB14" s="54">
        <v>58</v>
      </c>
      <c r="AC14" s="55" t="s">
        <v>143</v>
      </c>
      <c r="AD14" s="56" t="s">
        <v>144</v>
      </c>
      <c r="AE14" s="215" t="s">
        <v>138</v>
      </c>
      <c r="AF14" s="234">
        <v>80</v>
      </c>
      <c r="AG14" s="76" t="s">
        <v>298</v>
      </c>
      <c r="AH14" s="76" t="s">
        <v>298</v>
      </c>
      <c r="AI14" s="76" t="s">
        <v>298</v>
      </c>
      <c r="AJ14" s="76" t="s">
        <v>298</v>
      </c>
      <c r="AK14" s="76" t="s">
        <v>298</v>
      </c>
      <c r="AL14" s="76" t="s">
        <v>298</v>
      </c>
      <c r="AM14" s="76" t="s">
        <v>298</v>
      </c>
      <c r="AN14" s="76" t="s">
        <v>301</v>
      </c>
      <c r="AO14" s="76" t="s">
        <v>299</v>
      </c>
      <c r="AP14" s="71"/>
      <c r="AQ14" s="77"/>
      <c r="AR14" s="77"/>
      <c r="AS14" s="272"/>
      <c r="AT14" s="75">
        <v>1.15</v>
      </c>
    </row>
    <row r="15" spans="1:46" ht="15">
      <c r="A15" s="107">
        <v>8</v>
      </c>
      <c r="B15" s="54">
        <v>26</v>
      </c>
      <c r="C15" s="55" t="s">
        <v>59</v>
      </c>
      <c r="D15" s="56" t="s">
        <v>34</v>
      </c>
      <c r="E15" s="215" t="s">
        <v>56</v>
      </c>
      <c r="F15" s="235">
        <v>100</v>
      </c>
      <c r="G15" s="291"/>
      <c r="H15" s="76"/>
      <c r="I15" s="76"/>
      <c r="J15" s="76"/>
      <c r="K15" s="76" t="s">
        <v>298</v>
      </c>
      <c r="L15" s="76" t="s">
        <v>298</v>
      </c>
      <c r="M15" s="76" t="s">
        <v>298</v>
      </c>
      <c r="N15" s="76" t="s">
        <v>298</v>
      </c>
      <c r="O15" s="76" t="s">
        <v>298</v>
      </c>
      <c r="P15" s="76" t="s">
        <v>301</v>
      </c>
      <c r="Q15" s="76" t="s">
        <v>298</v>
      </c>
      <c r="R15" s="76" t="s">
        <v>299</v>
      </c>
      <c r="S15" s="71"/>
      <c r="T15" s="71"/>
      <c r="U15" s="71"/>
      <c r="V15" s="71"/>
      <c r="W15" s="272"/>
      <c r="X15" s="75">
        <v>1.24</v>
      </c>
      <c r="Y15" s="60"/>
      <c r="Z15" s="60"/>
      <c r="AA15" s="150">
        <v>8</v>
      </c>
      <c r="AB15" s="54">
        <v>59</v>
      </c>
      <c r="AC15" s="55" t="s">
        <v>145</v>
      </c>
      <c r="AD15" s="56" t="s">
        <v>146</v>
      </c>
      <c r="AE15" s="215" t="s">
        <v>138</v>
      </c>
      <c r="AF15" s="234">
        <v>80</v>
      </c>
      <c r="AG15" s="76" t="s">
        <v>298</v>
      </c>
      <c r="AH15" s="76" t="s">
        <v>298</v>
      </c>
      <c r="AI15" s="76" t="s">
        <v>298</v>
      </c>
      <c r="AJ15" s="76" t="s">
        <v>298</v>
      </c>
      <c r="AK15" s="76" t="s">
        <v>298</v>
      </c>
      <c r="AL15" s="76" t="s">
        <v>298</v>
      </c>
      <c r="AM15" s="76" t="s">
        <v>298</v>
      </c>
      <c r="AN15" s="76" t="s">
        <v>299</v>
      </c>
      <c r="AO15" s="71"/>
      <c r="AP15" s="71"/>
      <c r="AQ15" s="77"/>
      <c r="AR15" s="77"/>
      <c r="AS15" s="272"/>
      <c r="AT15" s="75">
        <v>1.1</v>
      </c>
    </row>
    <row r="16" spans="1:46" ht="15">
      <c r="A16" s="107">
        <v>9</v>
      </c>
      <c r="B16" s="54">
        <v>64</v>
      </c>
      <c r="C16" s="55" t="s">
        <v>79</v>
      </c>
      <c r="D16" s="56" t="s">
        <v>80</v>
      </c>
      <c r="E16" s="215" t="s">
        <v>6</v>
      </c>
      <c r="F16" s="235">
        <v>100</v>
      </c>
      <c r="G16" s="288"/>
      <c r="H16" s="76"/>
      <c r="I16" s="76"/>
      <c r="J16" s="76"/>
      <c r="K16" s="76" t="s">
        <v>298</v>
      </c>
      <c r="L16" s="76" t="s">
        <v>298</v>
      </c>
      <c r="M16" s="76" t="s">
        <v>298</v>
      </c>
      <c r="N16" s="76" t="s">
        <v>300</v>
      </c>
      <c r="O16" s="76" t="s">
        <v>298</v>
      </c>
      <c r="P16" s="76" t="s">
        <v>298</v>
      </c>
      <c r="Q16" s="76" t="s">
        <v>300</v>
      </c>
      <c r="R16" s="76" t="s">
        <v>299</v>
      </c>
      <c r="S16" s="71"/>
      <c r="T16" s="71"/>
      <c r="U16" s="71"/>
      <c r="V16" s="71"/>
      <c r="W16" s="272"/>
      <c r="X16" s="75">
        <v>1.24</v>
      </c>
      <c r="Y16" s="60"/>
      <c r="Z16" s="60"/>
      <c r="AA16" s="150">
        <v>8</v>
      </c>
      <c r="AB16" s="54">
        <v>78</v>
      </c>
      <c r="AC16" s="55" t="s">
        <v>270</v>
      </c>
      <c r="AD16" s="56" t="s">
        <v>271</v>
      </c>
      <c r="AE16" s="215" t="s">
        <v>6</v>
      </c>
      <c r="AF16" s="234">
        <v>80</v>
      </c>
      <c r="AG16" s="76" t="s">
        <v>298</v>
      </c>
      <c r="AH16" s="76" t="s">
        <v>298</v>
      </c>
      <c r="AI16" s="76" t="s">
        <v>298</v>
      </c>
      <c r="AJ16" s="76" t="s">
        <v>298</v>
      </c>
      <c r="AK16" s="76" t="s">
        <v>298</v>
      </c>
      <c r="AL16" s="76" t="s">
        <v>298</v>
      </c>
      <c r="AM16" s="76" t="s">
        <v>298</v>
      </c>
      <c r="AN16" s="76" t="s">
        <v>299</v>
      </c>
      <c r="AO16" s="71"/>
      <c r="AP16" s="71"/>
      <c r="AQ16" s="77"/>
      <c r="AR16" s="77"/>
      <c r="AS16" s="272"/>
      <c r="AT16" s="75">
        <v>1.1</v>
      </c>
    </row>
    <row r="17" spans="1:46" ht="15">
      <c r="A17" s="107">
        <v>10</v>
      </c>
      <c r="B17" s="54">
        <v>61</v>
      </c>
      <c r="C17" s="55" t="s">
        <v>107</v>
      </c>
      <c r="D17" s="56" t="s">
        <v>259</v>
      </c>
      <c r="E17" s="215" t="s">
        <v>5</v>
      </c>
      <c r="F17" s="234">
        <v>105</v>
      </c>
      <c r="G17" s="290"/>
      <c r="H17" s="63"/>
      <c r="I17" s="63"/>
      <c r="J17" s="63"/>
      <c r="K17" s="63"/>
      <c r="L17" s="63" t="s">
        <v>300</v>
      </c>
      <c r="M17" s="63" t="s">
        <v>298</v>
      </c>
      <c r="N17" s="63" t="s">
        <v>300</v>
      </c>
      <c r="O17" s="63" t="s">
        <v>301</v>
      </c>
      <c r="P17" s="63" t="s">
        <v>301</v>
      </c>
      <c r="Q17" s="63" t="s">
        <v>300</v>
      </c>
      <c r="R17" s="63" t="s">
        <v>299</v>
      </c>
      <c r="S17" s="63"/>
      <c r="T17" s="63"/>
      <c r="U17" s="63"/>
      <c r="V17" s="63"/>
      <c r="W17" s="62"/>
      <c r="X17" s="75">
        <v>1.24</v>
      </c>
      <c r="Y17" s="60"/>
      <c r="Z17" s="60"/>
      <c r="AA17" s="150">
        <v>10</v>
      </c>
      <c r="AB17" s="50">
        <v>22</v>
      </c>
      <c r="AC17" s="51" t="s">
        <v>210</v>
      </c>
      <c r="AD17" s="52" t="s">
        <v>34</v>
      </c>
      <c r="AE17" s="218" t="s">
        <v>89</v>
      </c>
      <c r="AF17" s="234">
        <v>80</v>
      </c>
      <c r="AG17" s="76" t="s">
        <v>298</v>
      </c>
      <c r="AH17" s="76" t="s">
        <v>300</v>
      </c>
      <c r="AI17" s="76" t="s">
        <v>298</v>
      </c>
      <c r="AJ17" s="76" t="s">
        <v>298</v>
      </c>
      <c r="AK17" s="76"/>
      <c r="AL17" s="76"/>
      <c r="AM17" s="76" t="s">
        <v>298</v>
      </c>
      <c r="AN17" s="76" t="s">
        <v>309</v>
      </c>
      <c r="AO17" s="71"/>
      <c r="AP17" s="71"/>
      <c r="AQ17" s="77"/>
      <c r="AR17" s="77"/>
      <c r="AS17" s="272"/>
      <c r="AT17" s="75">
        <v>1.1</v>
      </c>
    </row>
    <row r="18" spans="1:46" ht="15">
      <c r="A18" s="107">
        <v>11</v>
      </c>
      <c r="B18" s="54">
        <v>41</v>
      </c>
      <c r="C18" s="55" t="s">
        <v>178</v>
      </c>
      <c r="D18" s="56" t="s">
        <v>179</v>
      </c>
      <c r="E18" s="215" t="s">
        <v>164</v>
      </c>
      <c r="F18" s="235">
        <v>100</v>
      </c>
      <c r="G18" s="291"/>
      <c r="H18" s="76"/>
      <c r="I18" s="76"/>
      <c r="J18" s="76"/>
      <c r="K18" s="76" t="s">
        <v>298</v>
      </c>
      <c r="L18" s="76" t="s">
        <v>298</v>
      </c>
      <c r="M18" s="76" t="s">
        <v>300</v>
      </c>
      <c r="N18" s="76" t="s">
        <v>301</v>
      </c>
      <c r="O18" s="76" t="s">
        <v>298</v>
      </c>
      <c r="P18" s="76" t="s">
        <v>298</v>
      </c>
      <c r="Q18" s="76" t="s">
        <v>301</v>
      </c>
      <c r="R18" s="76" t="s">
        <v>299</v>
      </c>
      <c r="S18" s="71"/>
      <c r="T18" s="71"/>
      <c r="U18" s="71"/>
      <c r="V18" s="71"/>
      <c r="W18" s="272"/>
      <c r="X18" s="75">
        <v>1.24</v>
      </c>
      <c r="Y18" s="60"/>
      <c r="Z18" s="60"/>
      <c r="AA18" s="150">
        <v>11</v>
      </c>
      <c r="AB18" s="54">
        <v>52</v>
      </c>
      <c r="AC18" s="55" t="s">
        <v>70</v>
      </c>
      <c r="AD18" s="56" t="s">
        <v>71</v>
      </c>
      <c r="AE18" s="215" t="s">
        <v>68</v>
      </c>
      <c r="AF18" s="234">
        <v>80</v>
      </c>
      <c r="AG18" s="76" t="s">
        <v>298</v>
      </c>
      <c r="AH18" s="76" t="s">
        <v>298</v>
      </c>
      <c r="AI18" s="76" t="s">
        <v>298</v>
      </c>
      <c r="AJ18" s="76" t="s">
        <v>298</v>
      </c>
      <c r="AK18" s="76" t="s">
        <v>298</v>
      </c>
      <c r="AL18" s="76" t="s">
        <v>301</v>
      </c>
      <c r="AM18" s="76" t="s">
        <v>300</v>
      </c>
      <c r="AN18" s="76" t="s">
        <v>299</v>
      </c>
      <c r="AO18" s="71"/>
      <c r="AP18" s="71"/>
      <c r="AQ18" s="77"/>
      <c r="AR18" s="77"/>
      <c r="AS18" s="272"/>
      <c r="AT18" s="75">
        <v>1.1</v>
      </c>
    </row>
    <row r="19" spans="1:46" ht="15">
      <c r="A19" s="107">
        <v>12</v>
      </c>
      <c r="B19" s="54">
        <v>70</v>
      </c>
      <c r="C19" s="55" t="s">
        <v>282</v>
      </c>
      <c r="D19" s="56" t="s">
        <v>40</v>
      </c>
      <c r="E19" s="215" t="s">
        <v>6</v>
      </c>
      <c r="F19" s="234">
        <v>90</v>
      </c>
      <c r="G19" s="289"/>
      <c r="H19" s="76"/>
      <c r="I19" s="76" t="s">
        <v>298</v>
      </c>
      <c r="J19" s="76" t="s">
        <v>298</v>
      </c>
      <c r="K19" s="76" t="s">
        <v>298</v>
      </c>
      <c r="L19" s="76" t="s">
        <v>298</v>
      </c>
      <c r="M19" s="76" t="s">
        <v>298</v>
      </c>
      <c r="N19" s="76" t="s">
        <v>298</v>
      </c>
      <c r="O19" s="76" t="s">
        <v>300</v>
      </c>
      <c r="P19" s="76" t="s">
        <v>298</v>
      </c>
      <c r="Q19" s="76" t="s">
        <v>299</v>
      </c>
      <c r="R19" s="71"/>
      <c r="S19" s="71"/>
      <c r="T19" s="71"/>
      <c r="U19" s="71"/>
      <c r="V19" s="71"/>
      <c r="W19" s="272"/>
      <c r="X19" s="75">
        <v>1.21</v>
      </c>
      <c r="Y19" s="60"/>
      <c r="Z19" s="60"/>
      <c r="AA19" s="150">
        <v>12</v>
      </c>
      <c r="AB19" s="50">
        <v>24</v>
      </c>
      <c r="AC19" s="53" t="s">
        <v>212</v>
      </c>
      <c r="AD19" s="52" t="s">
        <v>34</v>
      </c>
      <c r="AE19" s="216" t="s">
        <v>89</v>
      </c>
      <c r="AF19" s="234">
        <v>80</v>
      </c>
      <c r="AG19" s="76" t="s">
        <v>298</v>
      </c>
      <c r="AH19" s="76" t="s">
        <v>298</v>
      </c>
      <c r="AI19" s="76" t="s">
        <v>298</v>
      </c>
      <c r="AJ19" s="76" t="s">
        <v>298</v>
      </c>
      <c r="AK19" s="76" t="s">
        <v>298</v>
      </c>
      <c r="AL19" s="76" t="s">
        <v>300</v>
      </c>
      <c r="AM19" s="76" t="s">
        <v>300</v>
      </c>
      <c r="AN19" s="76" t="s">
        <v>311</v>
      </c>
      <c r="AO19" s="71"/>
      <c r="AP19" s="71"/>
      <c r="AQ19" s="77"/>
      <c r="AR19" s="77"/>
      <c r="AS19" s="272"/>
      <c r="AT19" s="75">
        <v>1.1</v>
      </c>
    </row>
    <row r="20" spans="1:46" ht="15">
      <c r="A20" s="107">
        <v>13</v>
      </c>
      <c r="B20" s="118">
        <v>27</v>
      </c>
      <c r="C20" s="119" t="s">
        <v>60</v>
      </c>
      <c r="D20" s="56" t="s">
        <v>34</v>
      </c>
      <c r="E20" s="215" t="s">
        <v>56</v>
      </c>
      <c r="F20" s="234">
        <v>100</v>
      </c>
      <c r="G20" s="289"/>
      <c r="H20" s="76"/>
      <c r="I20" s="76"/>
      <c r="J20" s="76"/>
      <c r="K20" s="76" t="s">
        <v>298</v>
      </c>
      <c r="L20" s="76" t="s">
        <v>298</v>
      </c>
      <c r="M20" s="76" t="s">
        <v>298</v>
      </c>
      <c r="N20" s="76" t="s">
        <v>298</v>
      </c>
      <c r="O20" s="76" t="s">
        <v>298</v>
      </c>
      <c r="P20" s="76" t="s">
        <v>299</v>
      </c>
      <c r="Q20" s="71"/>
      <c r="R20" s="71"/>
      <c r="S20" s="71"/>
      <c r="T20" s="71"/>
      <c r="U20" s="71"/>
      <c r="V20" s="71"/>
      <c r="W20" s="272"/>
      <c r="X20" s="75">
        <v>1.18</v>
      </c>
      <c r="Y20" s="60"/>
      <c r="Z20" s="60"/>
      <c r="AA20" s="150">
        <v>13</v>
      </c>
      <c r="AB20" s="118">
        <v>16</v>
      </c>
      <c r="AC20" s="119" t="s">
        <v>215</v>
      </c>
      <c r="AD20" s="115" t="s">
        <v>34</v>
      </c>
      <c r="AE20" s="217" t="s">
        <v>41</v>
      </c>
      <c r="AF20" s="234">
        <v>85</v>
      </c>
      <c r="AG20" s="76"/>
      <c r="AH20" s="76" t="s">
        <v>298</v>
      </c>
      <c r="AI20" s="76" t="s">
        <v>298</v>
      </c>
      <c r="AJ20" s="76" t="s">
        <v>298</v>
      </c>
      <c r="AK20" s="76" t="s">
        <v>298</v>
      </c>
      <c r="AL20" s="76" t="s">
        <v>298</v>
      </c>
      <c r="AM20" s="76" t="s">
        <v>301</v>
      </c>
      <c r="AN20" s="76" t="s">
        <v>299</v>
      </c>
      <c r="AO20" s="76"/>
      <c r="AP20" s="76"/>
      <c r="AQ20" s="84"/>
      <c r="AR20" s="84"/>
      <c r="AS20" s="273"/>
      <c r="AT20" s="75">
        <v>1.1</v>
      </c>
    </row>
    <row r="21" spans="1:47" ht="15">
      <c r="A21" s="107">
        <v>14</v>
      </c>
      <c r="B21" s="118">
        <v>22</v>
      </c>
      <c r="C21" s="119" t="s">
        <v>32</v>
      </c>
      <c r="D21" s="56" t="s">
        <v>34</v>
      </c>
      <c r="E21" s="215" t="s">
        <v>224</v>
      </c>
      <c r="F21" s="234">
        <v>100</v>
      </c>
      <c r="G21" s="289"/>
      <c r="H21" s="76"/>
      <c r="I21" s="76"/>
      <c r="J21" s="76"/>
      <c r="K21" s="76" t="s">
        <v>298</v>
      </c>
      <c r="L21" s="76" t="s">
        <v>300</v>
      </c>
      <c r="M21" s="76" t="s">
        <v>298</v>
      </c>
      <c r="N21" s="76" t="s">
        <v>298</v>
      </c>
      <c r="O21" s="76" t="s">
        <v>300</v>
      </c>
      <c r="P21" s="76" t="s">
        <v>299</v>
      </c>
      <c r="Q21" s="71"/>
      <c r="R21" s="71"/>
      <c r="S21" s="71"/>
      <c r="T21" s="71"/>
      <c r="U21" s="71"/>
      <c r="V21" s="71"/>
      <c r="W21" s="272"/>
      <c r="X21" s="75">
        <v>1.18</v>
      </c>
      <c r="Y21" s="79"/>
      <c r="Z21" s="60"/>
      <c r="AA21" s="150">
        <v>14</v>
      </c>
      <c r="AB21" s="54">
        <v>35</v>
      </c>
      <c r="AC21" s="55" t="s">
        <v>205</v>
      </c>
      <c r="AD21" s="56" t="s">
        <v>34</v>
      </c>
      <c r="AE21" s="57" t="s">
        <v>56</v>
      </c>
      <c r="AF21" s="234">
        <v>80</v>
      </c>
      <c r="AG21" s="76" t="s">
        <v>298</v>
      </c>
      <c r="AH21" s="76" t="s">
        <v>298</v>
      </c>
      <c r="AI21" s="76" t="s">
        <v>298</v>
      </c>
      <c r="AJ21" s="76" t="s">
        <v>298</v>
      </c>
      <c r="AK21" s="76" t="s">
        <v>298</v>
      </c>
      <c r="AL21" s="76" t="s">
        <v>298</v>
      </c>
      <c r="AM21" s="76" t="s">
        <v>299</v>
      </c>
      <c r="AN21" s="76"/>
      <c r="AO21" s="76"/>
      <c r="AP21" s="76"/>
      <c r="AQ21" s="84"/>
      <c r="AR21" s="84"/>
      <c r="AS21" s="273"/>
      <c r="AT21" s="75">
        <v>1.05</v>
      </c>
      <c r="AU21" s="2"/>
    </row>
    <row r="22" spans="1:46" s="2" customFormat="1" ht="15">
      <c r="A22" s="107">
        <v>15</v>
      </c>
      <c r="B22" s="54">
        <v>12</v>
      </c>
      <c r="C22" s="55" t="s">
        <v>226</v>
      </c>
      <c r="D22" s="56" t="s">
        <v>34</v>
      </c>
      <c r="E22" s="215" t="s">
        <v>35</v>
      </c>
      <c r="F22" s="235">
        <v>100</v>
      </c>
      <c r="G22" s="291"/>
      <c r="H22" s="76"/>
      <c r="I22" s="76"/>
      <c r="J22" s="76"/>
      <c r="K22" s="76" t="s">
        <v>298</v>
      </c>
      <c r="L22" s="76" t="s">
        <v>298</v>
      </c>
      <c r="M22" s="76" t="s">
        <v>298</v>
      </c>
      <c r="N22" s="76" t="s">
        <v>298</v>
      </c>
      <c r="O22" s="76" t="s">
        <v>299</v>
      </c>
      <c r="P22" s="71"/>
      <c r="Q22" s="71"/>
      <c r="R22" s="71"/>
      <c r="S22" s="71"/>
      <c r="T22" s="71"/>
      <c r="U22" s="71"/>
      <c r="V22" s="71"/>
      <c r="W22" s="272"/>
      <c r="X22" s="75">
        <v>1.15</v>
      </c>
      <c r="Y22" s="79"/>
      <c r="Z22" s="79"/>
      <c r="AA22" s="150">
        <v>14</v>
      </c>
      <c r="AB22" s="54">
        <v>14</v>
      </c>
      <c r="AC22" s="55" t="s">
        <v>229</v>
      </c>
      <c r="AD22" s="56" t="s">
        <v>40</v>
      </c>
      <c r="AE22" s="57" t="s">
        <v>35</v>
      </c>
      <c r="AF22" s="234">
        <v>85</v>
      </c>
      <c r="AG22" s="76"/>
      <c r="AH22" s="76" t="s">
        <v>298</v>
      </c>
      <c r="AI22" s="76" t="s">
        <v>298</v>
      </c>
      <c r="AJ22" s="76" t="s">
        <v>298</v>
      </c>
      <c r="AK22" s="76" t="s">
        <v>298</v>
      </c>
      <c r="AL22" s="76" t="s">
        <v>298</v>
      </c>
      <c r="AM22" s="76" t="s">
        <v>299</v>
      </c>
      <c r="AN22" s="76"/>
      <c r="AO22" s="71"/>
      <c r="AP22" s="71"/>
      <c r="AQ22" s="77"/>
      <c r="AR22" s="77"/>
      <c r="AS22" s="272"/>
      <c r="AT22" s="75">
        <v>1.05</v>
      </c>
    </row>
    <row r="23" spans="1:46" s="2" customFormat="1" ht="15">
      <c r="A23" s="107">
        <v>16</v>
      </c>
      <c r="B23" s="54">
        <v>20</v>
      </c>
      <c r="C23" s="55" t="s">
        <v>221</v>
      </c>
      <c r="D23" s="56" t="s">
        <v>40</v>
      </c>
      <c r="E23" s="215" t="s">
        <v>41</v>
      </c>
      <c r="F23" s="234">
        <v>90</v>
      </c>
      <c r="G23" s="290"/>
      <c r="H23" s="76"/>
      <c r="I23" s="76" t="s">
        <v>298</v>
      </c>
      <c r="J23" s="76" t="s">
        <v>298</v>
      </c>
      <c r="K23" s="76" t="s">
        <v>298</v>
      </c>
      <c r="L23" s="76" t="s">
        <v>298</v>
      </c>
      <c r="M23" s="76" t="s">
        <v>298</v>
      </c>
      <c r="N23" s="76" t="s">
        <v>301</v>
      </c>
      <c r="O23" s="76" t="s">
        <v>299</v>
      </c>
      <c r="P23" s="71"/>
      <c r="Q23" s="71"/>
      <c r="R23" s="71"/>
      <c r="S23" s="71"/>
      <c r="T23" s="71"/>
      <c r="U23" s="71"/>
      <c r="V23" s="71"/>
      <c r="W23" s="272"/>
      <c r="X23" s="75">
        <v>1.15</v>
      </c>
      <c r="Y23" s="79"/>
      <c r="Z23" s="79"/>
      <c r="AA23" s="150">
        <v>14</v>
      </c>
      <c r="AB23" s="118">
        <v>26</v>
      </c>
      <c r="AC23" s="55" t="s">
        <v>91</v>
      </c>
      <c r="AD23" s="56" t="s">
        <v>40</v>
      </c>
      <c r="AE23" s="57" t="s">
        <v>89</v>
      </c>
      <c r="AF23" s="234">
        <v>80</v>
      </c>
      <c r="AG23" s="76" t="s">
        <v>298</v>
      </c>
      <c r="AH23" s="76" t="s">
        <v>298</v>
      </c>
      <c r="AI23" s="76" t="s">
        <v>298</v>
      </c>
      <c r="AJ23" s="76" t="s">
        <v>298</v>
      </c>
      <c r="AK23" s="76" t="s">
        <v>298</v>
      </c>
      <c r="AL23" s="76" t="s">
        <v>298</v>
      </c>
      <c r="AM23" s="76" t="s">
        <v>299</v>
      </c>
      <c r="AN23" s="71"/>
      <c r="AO23" s="71"/>
      <c r="AP23" s="71"/>
      <c r="AQ23" s="77"/>
      <c r="AR23" s="77"/>
      <c r="AS23" s="272"/>
      <c r="AT23" s="75">
        <v>1.05</v>
      </c>
    </row>
    <row r="24" spans="1:46" s="2" customFormat="1" ht="15">
      <c r="A24" s="107">
        <v>17</v>
      </c>
      <c r="B24" s="54">
        <v>24</v>
      </c>
      <c r="C24" s="55" t="s">
        <v>198</v>
      </c>
      <c r="D24" s="56" t="s">
        <v>34</v>
      </c>
      <c r="E24" s="294" t="s">
        <v>56</v>
      </c>
      <c r="F24" s="234">
        <v>85</v>
      </c>
      <c r="G24" s="289"/>
      <c r="H24" s="76" t="s">
        <v>298</v>
      </c>
      <c r="I24" s="76" t="s">
        <v>298</v>
      </c>
      <c r="J24" s="76" t="s">
        <v>298</v>
      </c>
      <c r="K24" s="76" t="s">
        <v>298</v>
      </c>
      <c r="L24" s="76" t="s">
        <v>298</v>
      </c>
      <c r="M24" s="76" t="s">
        <v>298</v>
      </c>
      <c r="N24" s="76" t="s">
        <v>299</v>
      </c>
      <c r="O24" s="76"/>
      <c r="P24" s="76"/>
      <c r="Q24" s="76"/>
      <c r="R24" s="76"/>
      <c r="S24" s="76"/>
      <c r="T24" s="76"/>
      <c r="U24" s="76"/>
      <c r="V24" s="71"/>
      <c r="W24" s="272"/>
      <c r="X24" s="75">
        <v>1.1</v>
      </c>
      <c r="Y24" s="79"/>
      <c r="Z24" s="79"/>
      <c r="AA24" s="150">
        <v>17</v>
      </c>
      <c r="AB24" s="54">
        <v>81</v>
      </c>
      <c r="AC24" s="55" t="s">
        <v>289</v>
      </c>
      <c r="AD24" s="56" t="s">
        <v>34</v>
      </c>
      <c r="AE24" s="57" t="s">
        <v>6</v>
      </c>
      <c r="AF24" s="234">
        <v>80</v>
      </c>
      <c r="AG24" s="76" t="s">
        <v>298</v>
      </c>
      <c r="AH24" s="76" t="s">
        <v>298</v>
      </c>
      <c r="AI24" s="76" t="s">
        <v>298</v>
      </c>
      <c r="AJ24" s="76"/>
      <c r="AK24" s="76" t="s">
        <v>300</v>
      </c>
      <c r="AL24" s="76" t="s">
        <v>298</v>
      </c>
      <c r="AM24" s="76" t="s">
        <v>307</v>
      </c>
      <c r="AN24" s="76"/>
      <c r="AO24" s="76"/>
      <c r="AP24" s="71"/>
      <c r="AQ24" s="77"/>
      <c r="AR24" s="77"/>
      <c r="AS24" s="272"/>
      <c r="AT24" s="75">
        <v>1.05</v>
      </c>
    </row>
    <row r="25" spans="1:46" s="2" customFormat="1" ht="15">
      <c r="A25" s="107">
        <v>17</v>
      </c>
      <c r="B25" s="54">
        <v>42</v>
      </c>
      <c r="C25" s="55" t="s">
        <v>74</v>
      </c>
      <c r="D25" s="56" t="s">
        <v>75</v>
      </c>
      <c r="E25" s="171" t="s">
        <v>68</v>
      </c>
      <c r="F25" s="234">
        <v>90</v>
      </c>
      <c r="G25" s="289"/>
      <c r="H25" s="76"/>
      <c r="I25" s="76" t="s">
        <v>298</v>
      </c>
      <c r="J25" s="76" t="s">
        <v>298</v>
      </c>
      <c r="K25" s="76" t="s">
        <v>298</v>
      </c>
      <c r="L25" s="76" t="s">
        <v>298</v>
      </c>
      <c r="M25" s="76" t="s">
        <v>298</v>
      </c>
      <c r="N25" s="76" t="s">
        <v>299</v>
      </c>
      <c r="O25" s="71"/>
      <c r="P25" s="71"/>
      <c r="Q25" s="71"/>
      <c r="R25" s="71"/>
      <c r="S25" s="71"/>
      <c r="T25" s="71"/>
      <c r="U25" s="71"/>
      <c r="V25" s="71"/>
      <c r="W25" s="272"/>
      <c r="X25" s="75">
        <v>1.1</v>
      </c>
      <c r="Y25" s="79"/>
      <c r="Z25" s="79"/>
      <c r="AA25" s="150">
        <v>18</v>
      </c>
      <c r="AB25" s="50">
        <v>53</v>
      </c>
      <c r="AC25" s="53" t="s">
        <v>72</v>
      </c>
      <c r="AD25" s="52" t="s">
        <v>73</v>
      </c>
      <c r="AE25" s="53" t="s">
        <v>68</v>
      </c>
      <c r="AF25" s="234">
        <v>80</v>
      </c>
      <c r="AG25" s="84" t="s">
        <v>298</v>
      </c>
      <c r="AH25" s="84" t="s">
        <v>298</v>
      </c>
      <c r="AI25" s="84" t="s">
        <v>298</v>
      </c>
      <c r="AJ25" s="84" t="s">
        <v>298</v>
      </c>
      <c r="AK25" s="84" t="s">
        <v>298</v>
      </c>
      <c r="AL25" s="84" t="s">
        <v>300</v>
      </c>
      <c r="AM25" s="84" t="s">
        <v>299</v>
      </c>
      <c r="AN25" s="77"/>
      <c r="AO25" s="77"/>
      <c r="AP25" s="77"/>
      <c r="AQ25" s="77"/>
      <c r="AR25" s="77"/>
      <c r="AS25" s="272"/>
      <c r="AT25" s="75">
        <v>1.05</v>
      </c>
    </row>
    <row r="26" spans="1:46" s="2" customFormat="1" ht="15">
      <c r="A26" s="107">
        <v>19</v>
      </c>
      <c r="B26" s="54">
        <v>32</v>
      </c>
      <c r="C26" s="55" t="s">
        <v>188</v>
      </c>
      <c r="D26" s="56" t="s">
        <v>189</v>
      </c>
      <c r="E26" s="57" t="s">
        <v>180</v>
      </c>
      <c r="F26" s="235">
        <v>80</v>
      </c>
      <c r="G26" s="293" t="s">
        <v>298</v>
      </c>
      <c r="H26" s="84" t="s">
        <v>298</v>
      </c>
      <c r="I26" s="84" t="s">
        <v>298</v>
      </c>
      <c r="J26" s="84" t="s">
        <v>298</v>
      </c>
      <c r="K26" s="84" t="s">
        <v>298</v>
      </c>
      <c r="L26" s="84" t="s">
        <v>300</v>
      </c>
      <c r="M26" s="84" t="s">
        <v>298</v>
      </c>
      <c r="N26" s="84" t="s">
        <v>299</v>
      </c>
      <c r="O26" s="77"/>
      <c r="P26" s="77"/>
      <c r="Q26" s="77"/>
      <c r="R26" s="77"/>
      <c r="S26" s="77"/>
      <c r="T26" s="77"/>
      <c r="U26" s="77"/>
      <c r="V26" s="77"/>
      <c r="W26" s="272"/>
      <c r="X26" s="75">
        <v>1.1</v>
      </c>
      <c r="Y26" s="60"/>
      <c r="Z26" s="79"/>
      <c r="AA26" s="150">
        <v>18</v>
      </c>
      <c r="AB26" s="54">
        <v>31</v>
      </c>
      <c r="AC26" s="55" t="s">
        <v>201</v>
      </c>
      <c r="AD26" s="211" t="s">
        <v>34</v>
      </c>
      <c r="AE26" s="57" t="s">
        <v>56</v>
      </c>
      <c r="AF26" s="236">
        <v>80</v>
      </c>
      <c r="AG26" s="84" t="s">
        <v>298</v>
      </c>
      <c r="AH26" s="84" t="s">
        <v>298</v>
      </c>
      <c r="AI26" s="84" t="s">
        <v>298</v>
      </c>
      <c r="AJ26" s="84" t="s">
        <v>298</v>
      </c>
      <c r="AK26" s="84" t="s">
        <v>298</v>
      </c>
      <c r="AL26" s="84" t="s">
        <v>300</v>
      </c>
      <c r="AM26" s="84" t="s">
        <v>299</v>
      </c>
      <c r="AN26" s="77"/>
      <c r="AO26" s="77"/>
      <c r="AP26" s="77"/>
      <c r="AQ26" s="77"/>
      <c r="AR26" s="77"/>
      <c r="AS26" s="272"/>
      <c r="AT26" s="75">
        <v>1.05</v>
      </c>
    </row>
    <row r="27" spans="1:46" s="2" customFormat="1" ht="15">
      <c r="A27" s="107">
        <v>20</v>
      </c>
      <c r="B27" s="54">
        <v>68</v>
      </c>
      <c r="C27" s="55" t="s">
        <v>284</v>
      </c>
      <c r="D27" s="56" t="s">
        <v>306</v>
      </c>
      <c r="E27" s="57" t="s">
        <v>6</v>
      </c>
      <c r="F27" s="236">
        <v>85</v>
      </c>
      <c r="G27" s="289"/>
      <c r="H27" s="84" t="s">
        <v>298</v>
      </c>
      <c r="I27" s="84" t="s">
        <v>298</v>
      </c>
      <c r="J27" s="84" t="s">
        <v>298</v>
      </c>
      <c r="K27" s="84" t="s">
        <v>298</v>
      </c>
      <c r="L27" s="84" t="s">
        <v>298</v>
      </c>
      <c r="M27" s="84" t="s">
        <v>300</v>
      </c>
      <c r="N27" s="84" t="s">
        <v>299</v>
      </c>
      <c r="O27" s="77"/>
      <c r="P27" s="77"/>
      <c r="Q27" s="77"/>
      <c r="R27" s="77"/>
      <c r="S27" s="77"/>
      <c r="T27" s="77"/>
      <c r="U27" s="77"/>
      <c r="V27" s="77"/>
      <c r="W27" s="272"/>
      <c r="X27" s="75">
        <v>1.1</v>
      </c>
      <c r="Y27" s="60"/>
      <c r="Z27" s="79"/>
      <c r="AA27" s="150">
        <v>20</v>
      </c>
      <c r="AB27" s="54">
        <v>17</v>
      </c>
      <c r="AC27" s="55" t="s">
        <v>216</v>
      </c>
      <c r="AD27" s="56" t="s">
        <v>34</v>
      </c>
      <c r="AE27" s="57" t="s">
        <v>41</v>
      </c>
      <c r="AF27" s="236">
        <v>80</v>
      </c>
      <c r="AG27" s="84" t="s">
        <v>298</v>
      </c>
      <c r="AH27" s="84" t="s">
        <v>298</v>
      </c>
      <c r="AI27" s="84" t="s">
        <v>298</v>
      </c>
      <c r="AJ27" s="84" t="s">
        <v>298</v>
      </c>
      <c r="AK27" s="84" t="s">
        <v>300</v>
      </c>
      <c r="AL27" s="84" t="s">
        <v>301</v>
      </c>
      <c r="AM27" s="84" t="s">
        <v>299</v>
      </c>
      <c r="AN27" s="84"/>
      <c r="AO27" s="84"/>
      <c r="AP27" s="77"/>
      <c r="AQ27" s="77"/>
      <c r="AR27" s="77"/>
      <c r="AS27" s="272"/>
      <c r="AT27" s="75">
        <v>1.05</v>
      </c>
    </row>
    <row r="28" spans="1:46" s="2" customFormat="1" ht="15">
      <c r="A28" s="107">
        <v>21</v>
      </c>
      <c r="B28" s="118">
        <v>62</v>
      </c>
      <c r="C28" s="119" t="s">
        <v>260</v>
      </c>
      <c r="D28" s="56" t="s">
        <v>261</v>
      </c>
      <c r="E28" s="57" t="s">
        <v>5</v>
      </c>
      <c r="F28" s="237">
        <v>100</v>
      </c>
      <c r="G28" s="288"/>
      <c r="H28" s="84"/>
      <c r="I28" s="84"/>
      <c r="J28" s="84"/>
      <c r="K28" s="84" t="s">
        <v>298</v>
      </c>
      <c r="L28" s="84" t="s">
        <v>301</v>
      </c>
      <c r="M28" s="84" t="s">
        <v>300</v>
      </c>
      <c r="N28" s="84" t="s">
        <v>299</v>
      </c>
      <c r="O28" s="84"/>
      <c r="P28" s="84"/>
      <c r="Q28" s="84"/>
      <c r="R28" s="84"/>
      <c r="S28" s="84"/>
      <c r="T28" s="77"/>
      <c r="U28" s="77"/>
      <c r="V28" s="77"/>
      <c r="W28" s="272"/>
      <c r="X28" s="75">
        <v>1.1</v>
      </c>
      <c r="Y28" s="79"/>
      <c r="Z28" s="60"/>
      <c r="AA28" s="150">
        <v>21</v>
      </c>
      <c r="AB28" s="54">
        <v>19</v>
      </c>
      <c r="AC28" s="55" t="s">
        <v>217</v>
      </c>
      <c r="AD28" s="56" t="s">
        <v>34</v>
      </c>
      <c r="AE28" s="57" t="s">
        <v>41</v>
      </c>
      <c r="AF28" s="236">
        <v>80</v>
      </c>
      <c r="AG28" s="84" t="s">
        <v>298</v>
      </c>
      <c r="AH28" s="84" t="s">
        <v>298</v>
      </c>
      <c r="AI28" s="84" t="s">
        <v>298</v>
      </c>
      <c r="AJ28" s="84" t="s">
        <v>300</v>
      </c>
      <c r="AK28" s="84" t="s">
        <v>300</v>
      </c>
      <c r="AL28" s="84" t="s">
        <v>301</v>
      </c>
      <c r="AM28" s="84" t="s">
        <v>310</v>
      </c>
      <c r="AN28" s="77"/>
      <c r="AO28" s="77"/>
      <c r="AP28" s="77"/>
      <c r="AQ28" s="298"/>
      <c r="AR28" s="298"/>
      <c r="AS28" s="272"/>
      <c r="AT28" s="75">
        <v>1.05</v>
      </c>
    </row>
    <row r="29" spans="1:46" s="2" customFormat="1" ht="15">
      <c r="A29" s="107">
        <v>22</v>
      </c>
      <c r="B29" s="54">
        <v>44</v>
      </c>
      <c r="C29" s="55" t="s">
        <v>159</v>
      </c>
      <c r="D29" s="56" t="s">
        <v>160</v>
      </c>
      <c r="E29" s="57" t="s">
        <v>68</v>
      </c>
      <c r="F29" s="236">
        <v>90</v>
      </c>
      <c r="G29" s="289"/>
      <c r="H29" s="84"/>
      <c r="I29" s="84" t="s">
        <v>300</v>
      </c>
      <c r="J29" s="84" t="s">
        <v>298</v>
      </c>
      <c r="K29" s="84" t="s">
        <v>298</v>
      </c>
      <c r="L29" s="84" t="s">
        <v>301</v>
      </c>
      <c r="M29" s="84" t="s">
        <v>300</v>
      </c>
      <c r="N29" s="84" t="s">
        <v>299</v>
      </c>
      <c r="O29" s="77"/>
      <c r="P29" s="77"/>
      <c r="Q29" s="77"/>
      <c r="R29" s="77"/>
      <c r="S29" s="77"/>
      <c r="T29" s="77"/>
      <c r="U29" s="77"/>
      <c r="V29" s="77"/>
      <c r="W29" s="272"/>
      <c r="X29" s="75">
        <v>1.1</v>
      </c>
      <c r="Y29" s="60"/>
      <c r="Z29" s="60"/>
      <c r="AA29" s="150">
        <v>22</v>
      </c>
      <c r="AB29" s="54">
        <v>23</v>
      </c>
      <c r="AC29" s="55" t="s">
        <v>211</v>
      </c>
      <c r="AD29" s="56" t="s">
        <v>34</v>
      </c>
      <c r="AE29" s="57" t="s">
        <v>89</v>
      </c>
      <c r="AF29" s="236">
        <v>80</v>
      </c>
      <c r="AG29" s="84" t="s">
        <v>298</v>
      </c>
      <c r="AH29" s="84" t="s">
        <v>298</v>
      </c>
      <c r="AI29" s="84" t="s">
        <v>298</v>
      </c>
      <c r="AJ29" s="84" t="s">
        <v>298</v>
      </c>
      <c r="AK29" s="84" t="s">
        <v>298</v>
      </c>
      <c r="AL29" s="84" t="s">
        <v>299</v>
      </c>
      <c r="AM29" s="77"/>
      <c r="AN29" s="84"/>
      <c r="AO29" s="84"/>
      <c r="AP29" s="84"/>
      <c r="AQ29" s="297"/>
      <c r="AR29" s="297"/>
      <c r="AS29" s="273"/>
      <c r="AT29" s="75">
        <v>1</v>
      </c>
    </row>
    <row r="30" spans="1:47" s="2" customFormat="1" ht="15">
      <c r="A30" s="107">
        <v>23</v>
      </c>
      <c r="B30" s="50">
        <v>65</v>
      </c>
      <c r="C30" s="51" t="s">
        <v>274</v>
      </c>
      <c r="D30" s="52" t="s">
        <v>275</v>
      </c>
      <c r="E30" s="57" t="s">
        <v>6</v>
      </c>
      <c r="F30" s="237">
        <v>80</v>
      </c>
      <c r="G30" s="288" t="s">
        <v>298</v>
      </c>
      <c r="H30" s="84" t="s">
        <v>298</v>
      </c>
      <c r="I30" s="84" t="s">
        <v>298</v>
      </c>
      <c r="J30" s="84" t="s">
        <v>298</v>
      </c>
      <c r="K30" s="84" t="s">
        <v>301</v>
      </c>
      <c r="L30" s="84" t="s">
        <v>298</v>
      </c>
      <c r="M30" s="84" t="s">
        <v>301</v>
      </c>
      <c r="N30" s="84" t="s">
        <v>299</v>
      </c>
      <c r="O30" s="84"/>
      <c r="P30" s="84"/>
      <c r="Q30" s="77"/>
      <c r="R30" s="77"/>
      <c r="S30" s="77"/>
      <c r="T30" s="77"/>
      <c r="U30" s="77"/>
      <c r="V30" s="77"/>
      <c r="W30" s="272"/>
      <c r="X30" s="75">
        <v>1.1</v>
      </c>
      <c r="Y30" s="60"/>
      <c r="Z30" s="60"/>
      <c r="AA30" s="150">
        <v>22</v>
      </c>
      <c r="AB30" s="50">
        <v>25</v>
      </c>
      <c r="AC30" s="51" t="s">
        <v>213</v>
      </c>
      <c r="AD30" s="52" t="s">
        <v>34</v>
      </c>
      <c r="AE30" s="51" t="s">
        <v>89</v>
      </c>
      <c r="AF30" s="236">
        <v>80</v>
      </c>
      <c r="AG30" s="84" t="s">
        <v>298</v>
      </c>
      <c r="AH30" s="84" t="s">
        <v>298</v>
      </c>
      <c r="AI30" s="84" t="s">
        <v>298</v>
      </c>
      <c r="AJ30" s="84" t="s">
        <v>298</v>
      </c>
      <c r="AK30" s="84" t="s">
        <v>298</v>
      </c>
      <c r="AL30" s="84" t="s">
        <v>299</v>
      </c>
      <c r="AM30" s="84"/>
      <c r="AN30" s="77"/>
      <c r="AO30" s="77"/>
      <c r="AP30" s="77"/>
      <c r="AQ30" s="298"/>
      <c r="AR30" s="298"/>
      <c r="AS30" s="272"/>
      <c r="AT30" s="75">
        <v>1</v>
      </c>
      <c r="AU30"/>
    </row>
    <row r="31" spans="1:47" s="2" customFormat="1" ht="15">
      <c r="A31" s="107">
        <v>24</v>
      </c>
      <c r="B31" s="54">
        <v>39</v>
      </c>
      <c r="C31" s="55" t="s">
        <v>174</v>
      </c>
      <c r="D31" s="56" t="s">
        <v>175</v>
      </c>
      <c r="E31" s="57" t="s">
        <v>164</v>
      </c>
      <c r="F31" s="237">
        <v>80</v>
      </c>
      <c r="G31" s="288" t="s">
        <v>298</v>
      </c>
      <c r="H31" s="108" t="s">
        <v>298</v>
      </c>
      <c r="I31" s="108" t="s">
        <v>298</v>
      </c>
      <c r="J31" s="108" t="s">
        <v>298</v>
      </c>
      <c r="K31" s="108" t="s">
        <v>298</v>
      </c>
      <c r="L31" s="108" t="s">
        <v>298</v>
      </c>
      <c r="M31" s="108" t="s">
        <v>299</v>
      </c>
      <c r="N31" s="108"/>
      <c r="O31" s="108"/>
      <c r="P31" s="108"/>
      <c r="Q31" s="108"/>
      <c r="R31" s="108"/>
      <c r="S31" s="108"/>
      <c r="T31" s="108"/>
      <c r="U31" s="78"/>
      <c r="V31" s="108"/>
      <c r="W31" s="62"/>
      <c r="X31" s="75">
        <v>1.05</v>
      </c>
      <c r="Y31" s="60"/>
      <c r="Z31" s="60"/>
      <c r="AA31" s="150">
        <v>24</v>
      </c>
      <c r="AB31" s="50">
        <v>45</v>
      </c>
      <c r="AC31" s="53" t="s">
        <v>291</v>
      </c>
      <c r="AD31" s="52" t="s">
        <v>292</v>
      </c>
      <c r="AE31" s="53" t="s">
        <v>180</v>
      </c>
      <c r="AF31" s="236">
        <v>80</v>
      </c>
      <c r="AG31" s="84" t="s">
        <v>298</v>
      </c>
      <c r="AH31" s="84" t="s">
        <v>298</v>
      </c>
      <c r="AI31" s="300" t="s">
        <v>298</v>
      </c>
      <c r="AJ31" s="84" t="s">
        <v>298</v>
      </c>
      <c r="AK31" s="84" t="s">
        <v>300</v>
      </c>
      <c r="AL31" s="84" t="s">
        <v>299</v>
      </c>
      <c r="AM31" s="84"/>
      <c r="AN31" s="84"/>
      <c r="AO31" s="77"/>
      <c r="AP31" s="77"/>
      <c r="AQ31" s="298"/>
      <c r="AR31" s="298"/>
      <c r="AS31" s="272"/>
      <c r="AT31" s="75">
        <v>1</v>
      </c>
      <c r="AU31"/>
    </row>
    <row r="32" spans="1:47" s="2" customFormat="1" ht="15">
      <c r="A32" s="107">
        <v>25</v>
      </c>
      <c r="B32" s="50">
        <v>21</v>
      </c>
      <c r="C32" s="51" t="s">
        <v>222</v>
      </c>
      <c r="D32" s="52" t="s">
        <v>40</v>
      </c>
      <c r="E32" s="57" t="s">
        <v>41</v>
      </c>
      <c r="F32" s="236">
        <v>90</v>
      </c>
      <c r="G32" s="289"/>
      <c r="H32" s="84"/>
      <c r="I32" s="84" t="s">
        <v>300</v>
      </c>
      <c r="J32" s="84" t="s">
        <v>298</v>
      </c>
      <c r="K32" s="84" t="s">
        <v>298</v>
      </c>
      <c r="L32" s="84" t="s">
        <v>298</v>
      </c>
      <c r="M32" s="84" t="s">
        <v>299</v>
      </c>
      <c r="N32" s="77"/>
      <c r="O32" s="77"/>
      <c r="P32" s="77"/>
      <c r="Q32" s="77"/>
      <c r="R32" s="77"/>
      <c r="S32" s="77"/>
      <c r="T32" s="77"/>
      <c r="U32" s="77"/>
      <c r="V32" s="77"/>
      <c r="W32" s="272"/>
      <c r="X32" s="75">
        <v>1.05</v>
      </c>
      <c r="Y32" s="60"/>
      <c r="Z32" s="60"/>
      <c r="AA32" s="150">
        <v>24</v>
      </c>
      <c r="AB32" s="50">
        <v>48</v>
      </c>
      <c r="AC32" s="51" t="s">
        <v>190</v>
      </c>
      <c r="AD32" s="212" t="s">
        <v>191</v>
      </c>
      <c r="AE32" s="51" t="s">
        <v>180</v>
      </c>
      <c r="AF32" s="236">
        <v>80</v>
      </c>
      <c r="AG32" s="84" t="s">
        <v>298</v>
      </c>
      <c r="AH32" s="84" t="s">
        <v>298</v>
      </c>
      <c r="AI32" s="84" t="s">
        <v>298</v>
      </c>
      <c r="AJ32" s="84" t="s">
        <v>298</v>
      </c>
      <c r="AK32" s="84" t="s">
        <v>300</v>
      </c>
      <c r="AL32" s="84" t="s">
        <v>299</v>
      </c>
      <c r="AM32" s="77"/>
      <c r="AN32" s="77"/>
      <c r="AO32" s="77"/>
      <c r="AP32" s="77"/>
      <c r="AQ32" s="298"/>
      <c r="AR32" s="298"/>
      <c r="AS32" s="272"/>
      <c r="AT32" s="75">
        <v>1</v>
      </c>
      <c r="AU32"/>
    </row>
    <row r="33" spans="1:47" s="2" customFormat="1" ht="15">
      <c r="A33" s="107">
        <v>26</v>
      </c>
      <c r="B33" s="50">
        <v>30</v>
      </c>
      <c r="C33" s="51" t="s">
        <v>200</v>
      </c>
      <c r="D33" s="52" t="s">
        <v>34</v>
      </c>
      <c r="E33" s="57" t="s">
        <v>56</v>
      </c>
      <c r="F33" s="236">
        <v>80</v>
      </c>
      <c r="G33" s="289" t="s">
        <v>298</v>
      </c>
      <c r="H33" s="84" t="s">
        <v>298</v>
      </c>
      <c r="I33" s="84" t="s">
        <v>298</v>
      </c>
      <c r="J33" s="84" t="s">
        <v>300</v>
      </c>
      <c r="K33" s="84" t="s">
        <v>300</v>
      </c>
      <c r="L33" s="84" t="s">
        <v>300</v>
      </c>
      <c r="M33" s="84" t="s">
        <v>299</v>
      </c>
      <c r="N33" s="77"/>
      <c r="O33" s="77"/>
      <c r="P33" s="77"/>
      <c r="Q33" s="77"/>
      <c r="R33" s="77"/>
      <c r="S33" s="77"/>
      <c r="T33" s="77"/>
      <c r="U33" s="77"/>
      <c r="V33" s="84"/>
      <c r="W33" s="273"/>
      <c r="X33" s="75">
        <v>1.05</v>
      </c>
      <c r="Y33" s="60"/>
      <c r="Z33" s="60"/>
      <c r="AA33" s="150">
        <v>26</v>
      </c>
      <c r="AB33" s="118">
        <v>50</v>
      </c>
      <c r="AC33" s="119" t="s">
        <v>166</v>
      </c>
      <c r="AD33" s="56" t="s">
        <v>167</v>
      </c>
      <c r="AE33" s="57" t="s">
        <v>164</v>
      </c>
      <c r="AF33" s="236">
        <v>80</v>
      </c>
      <c r="AG33" s="84" t="s">
        <v>298</v>
      </c>
      <c r="AH33" s="84" t="s">
        <v>298</v>
      </c>
      <c r="AI33" s="84" t="s">
        <v>298</v>
      </c>
      <c r="AJ33" s="84" t="s">
        <v>298</v>
      </c>
      <c r="AK33" s="84" t="s">
        <v>301</v>
      </c>
      <c r="AL33" s="84" t="s">
        <v>308</v>
      </c>
      <c r="AM33" s="84"/>
      <c r="AN33" s="84"/>
      <c r="AO33" s="84"/>
      <c r="AP33" s="77"/>
      <c r="AQ33" s="298"/>
      <c r="AR33" s="298"/>
      <c r="AS33" s="273"/>
      <c r="AT33" s="75">
        <v>1</v>
      </c>
      <c r="AU33"/>
    </row>
    <row r="34" spans="1:46" ht="15">
      <c r="A34" s="107">
        <v>27</v>
      </c>
      <c r="B34" s="118">
        <v>25</v>
      </c>
      <c r="C34" s="119" t="s">
        <v>199</v>
      </c>
      <c r="D34" s="56" t="s">
        <v>34</v>
      </c>
      <c r="E34" s="57" t="s">
        <v>56</v>
      </c>
      <c r="F34" s="237">
        <v>85</v>
      </c>
      <c r="G34" s="291"/>
      <c r="H34" s="84" t="s">
        <v>298</v>
      </c>
      <c r="I34" s="84" t="s">
        <v>298</v>
      </c>
      <c r="J34" s="84" t="s">
        <v>298</v>
      </c>
      <c r="K34" s="84" t="s">
        <v>298</v>
      </c>
      <c r="L34" s="84" t="s">
        <v>301</v>
      </c>
      <c r="M34" s="84" t="s">
        <v>299</v>
      </c>
      <c r="N34" s="84"/>
      <c r="O34" s="84"/>
      <c r="P34" s="84"/>
      <c r="Q34" s="84"/>
      <c r="R34" s="84"/>
      <c r="S34" s="77"/>
      <c r="T34" s="77"/>
      <c r="U34" s="77"/>
      <c r="V34" s="77"/>
      <c r="W34" s="272"/>
      <c r="X34" s="75">
        <v>1.05</v>
      </c>
      <c r="AA34" s="150">
        <v>27</v>
      </c>
      <c r="AB34" s="54">
        <v>77</v>
      </c>
      <c r="AC34" s="55" t="s">
        <v>268</v>
      </c>
      <c r="AD34" s="56" t="s">
        <v>269</v>
      </c>
      <c r="AE34" s="57" t="s">
        <v>6</v>
      </c>
      <c r="AF34" s="236">
        <v>80</v>
      </c>
      <c r="AG34" s="84" t="s">
        <v>298</v>
      </c>
      <c r="AH34" s="84" t="s">
        <v>298</v>
      </c>
      <c r="AI34" s="84" t="s">
        <v>298</v>
      </c>
      <c r="AJ34" s="84" t="s">
        <v>298</v>
      </c>
      <c r="AK34" s="84" t="s">
        <v>299</v>
      </c>
      <c r="AL34" s="84"/>
      <c r="AM34" s="84"/>
      <c r="AN34" s="84"/>
      <c r="AO34" s="77"/>
      <c r="AP34" s="77"/>
      <c r="AQ34" s="298"/>
      <c r="AR34" s="298"/>
      <c r="AS34" s="272"/>
      <c r="AT34" s="75">
        <v>0.95</v>
      </c>
    </row>
    <row r="35" spans="1:47" ht="15">
      <c r="A35" s="107">
        <v>27</v>
      </c>
      <c r="B35" s="54">
        <v>23</v>
      </c>
      <c r="C35" s="55" t="s">
        <v>223</v>
      </c>
      <c r="D35" s="56" t="s">
        <v>34</v>
      </c>
      <c r="E35" s="57" t="s">
        <v>41</v>
      </c>
      <c r="F35" s="236">
        <v>95</v>
      </c>
      <c r="G35" s="290"/>
      <c r="H35" s="84"/>
      <c r="I35" s="84"/>
      <c r="J35" s="84" t="s">
        <v>298</v>
      </c>
      <c r="K35" s="84" t="s">
        <v>298</v>
      </c>
      <c r="L35" s="84" t="s">
        <v>301</v>
      </c>
      <c r="M35" s="84" t="s">
        <v>299</v>
      </c>
      <c r="N35" s="84"/>
      <c r="O35" s="77"/>
      <c r="P35" s="77"/>
      <c r="Q35" s="77"/>
      <c r="R35" s="77"/>
      <c r="S35" s="77"/>
      <c r="T35" s="77"/>
      <c r="U35" s="77"/>
      <c r="V35" s="77"/>
      <c r="W35" s="272"/>
      <c r="X35" s="75">
        <v>1.05</v>
      </c>
      <c r="Y35" s="60"/>
      <c r="AA35" s="150">
        <v>27</v>
      </c>
      <c r="AB35" s="54">
        <v>56</v>
      </c>
      <c r="AC35" s="55" t="s">
        <v>295</v>
      </c>
      <c r="AD35" s="56" t="s">
        <v>154</v>
      </c>
      <c r="AE35" s="57" t="s">
        <v>155</v>
      </c>
      <c r="AF35" s="236">
        <v>80</v>
      </c>
      <c r="AG35" s="84" t="s">
        <v>298</v>
      </c>
      <c r="AH35" s="84" t="s">
        <v>298</v>
      </c>
      <c r="AI35" s="84" t="s">
        <v>298</v>
      </c>
      <c r="AJ35" s="84" t="s">
        <v>298</v>
      </c>
      <c r="AK35" s="84" t="s">
        <v>299</v>
      </c>
      <c r="AL35" s="84"/>
      <c r="AM35" s="84"/>
      <c r="AN35" s="84"/>
      <c r="AO35" s="84"/>
      <c r="AP35" s="84"/>
      <c r="AQ35" s="297"/>
      <c r="AR35" s="297"/>
      <c r="AS35" s="272"/>
      <c r="AT35" s="75">
        <v>0.95</v>
      </c>
      <c r="AU35" s="2"/>
    </row>
    <row r="36" spans="1:46" ht="15">
      <c r="A36" s="107">
        <v>29</v>
      </c>
      <c r="B36" s="54">
        <v>34</v>
      </c>
      <c r="C36" s="55" t="s">
        <v>192</v>
      </c>
      <c r="D36" s="56" t="s">
        <v>193</v>
      </c>
      <c r="E36" s="57" t="s">
        <v>180</v>
      </c>
      <c r="F36" s="237">
        <v>80</v>
      </c>
      <c r="G36" s="288" t="s">
        <v>298</v>
      </c>
      <c r="H36" s="108" t="s">
        <v>298</v>
      </c>
      <c r="I36" s="108" t="s">
        <v>298</v>
      </c>
      <c r="J36" s="108" t="s">
        <v>298</v>
      </c>
      <c r="K36" s="108" t="s">
        <v>300</v>
      </c>
      <c r="L36" s="84" t="s">
        <v>301</v>
      </c>
      <c r="M36" s="84" t="s">
        <v>299</v>
      </c>
      <c r="N36" s="84"/>
      <c r="O36" s="84"/>
      <c r="P36" s="84"/>
      <c r="Q36" s="84"/>
      <c r="R36" s="84"/>
      <c r="S36" s="84"/>
      <c r="T36" s="77"/>
      <c r="U36" s="77"/>
      <c r="V36" s="77"/>
      <c r="W36" s="272"/>
      <c r="X36" s="75">
        <v>1.05</v>
      </c>
      <c r="AA36" s="150">
        <v>29</v>
      </c>
      <c r="AB36" s="54">
        <v>33</v>
      </c>
      <c r="AC36" s="55" t="s">
        <v>203</v>
      </c>
      <c r="AD36" s="56" t="s">
        <v>34</v>
      </c>
      <c r="AE36" s="57" t="s">
        <v>56</v>
      </c>
      <c r="AF36" s="236">
        <v>80</v>
      </c>
      <c r="AG36" s="84" t="s">
        <v>298</v>
      </c>
      <c r="AH36" s="84" t="s">
        <v>298</v>
      </c>
      <c r="AI36" s="84" t="s">
        <v>300</v>
      </c>
      <c r="AJ36" s="84" t="s">
        <v>300</v>
      </c>
      <c r="AK36" s="84" t="s">
        <v>299</v>
      </c>
      <c r="AL36" s="84"/>
      <c r="AM36" s="84"/>
      <c r="AN36" s="84"/>
      <c r="AO36" s="77"/>
      <c r="AP36" s="77"/>
      <c r="AQ36" s="298"/>
      <c r="AR36" s="298"/>
      <c r="AS36" s="272"/>
      <c r="AT36" s="75">
        <v>0.95</v>
      </c>
    </row>
    <row r="37" spans="1:47" ht="15">
      <c r="A37" s="107">
        <v>30</v>
      </c>
      <c r="B37" s="54">
        <v>77</v>
      </c>
      <c r="C37" s="55" t="s">
        <v>288</v>
      </c>
      <c r="D37" s="56" t="s">
        <v>40</v>
      </c>
      <c r="E37" s="57" t="s">
        <v>6</v>
      </c>
      <c r="F37" s="236">
        <v>80</v>
      </c>
      <c r="G37" s="289" t="s">
        <v>298</v>
      </c>
      <c r="H37" s="84" t="s">
        <v>298</v>
      </c>
      <c r="I37" s="84" t="s">
        <v>300</v>
      </c>
      <c r="J37" s="84" t="s">
        <v>300</v>
      </c>
      <c r="K37" s="84" t="s">
        <v>298</v>
      </c>
      <c r="L37" s="84" t="s">
        <v>299</v>
      </c>
      <c r="M37" s="84"/>
      <c r="N37" s="77"/>
      <c r="O37" s="77"/>
      <c r="P37" s="77"/>
      <c r="Q37" s="77"/>
      <c r="R37" s="77"/>
      <c r="S37" s="77"/>
      <c r="T37" s="77"/>
      <c r="U37" s="77"/>
      <c r="V37" s="77"/>
      <c r="W37" s="272"/>
      <c r="X37" s="75">
        <v>1</v>
      </c>
      <c r="Y37" s="60"/>
      <c r="AA37" s="150">
        <v>30</v>
      </c>
      <c r="AB37" s="54">
        <v>44</v>
      </c>
      <c r="AC37" s="55" t="s">
        <v>186</v>
      </c>
      <c r="AD37" s="56" t="s">
        <v>187</v>
      </c>
      <c r="AE37" s="57" t="s">
        <v>180</v>
      </c>
      <c r="AF37" s="236">
        <v>80</v>
      </c>
      <c r="AG37" s="84" t="s">
        <v>298</v>
      </c>
      <c r="AH37" s="84" t="s">
        <v>298</v>
      </c>
      <c r="AI37" s="84" t="s">
        <v>298</v>
      </c>
      <c r="AJ37" s="84" t="s">
        <v>299</v>
      </c>
      <c r="AK37" s="84"/>
      <c r="AL37" s="84"/>
      <c r="AM37" s="84"/>
      <c r="AN37" s="84"/>
      <c r="AO37" s="84"/>
      <c r="AP37" s="84"/>
      <c r="AQ37" s="297"/>
      <c r="AR37" s="297"/>
      <c r="AS37" s="272"/>
      <c r="AT37" s="75">
        <v>0.9</v>
      </c>
      <c r="AU37" s="2"/>
    </row>
    <row r="38" spans="1:46" ht="15">
      <c r="A38" s="107">
        <v>31</v>
      </c>
      <c r="B38" s="54">
        <v>71</v>
      </c>
      <c r="C38" s="55" t="s">
        <v>283</v>
      </c>
      <c r="D38" s="56" t="s">
        <v>40</v>
      </c>
      <c r="E38" s="57" t="s">
        <v>6</v>
      </c>
      <c r="F38" s="236">
        <v>80</v>
      </c>
      <c r="G38" s="289" t="s">
        <v>298</v>
      </c>
      <c r="H38" s="108" t="s">
        <v>298</v>
      </c>
      <c r="I38" s="108" t="s">
        <v>298</v>
      </c>
      <c r="J38" s="108" t="s">
        <v>301</v>
      </c>
      <c r="K38" s="108" t="s">
        <v>300</v>
      </c>
      <c r="L38" s="84" t="s">
        <v>299</v>
      </c>
      <c r="M38" s="84"/>
      <c r="N38" s="84"/>
      <c r="O38" s="84"/>
      <c r="P38" s="84"/>
      <c r="Q38" s="84"/>
      <c r="R38" s="84"/>
      <c r="S38" s="84"/>
      <c r="T38" s="84"/>
      <c r="U38" s="84"/>
      <c r="V38" s="77"/>
      <c r="W38" s="272"/>
      <c r="X38" s="75">
        <v>1</v>
      </c>
      <c r="AA38" s="150">
        <v>30</v>
      </c>
      <c r="AB38" s="54">
        <v>82</v>
      </c>
      <c r="AC38" s="55" t="s">
        <v>290</v>
      </c>
      <c r="AD38" s="56" t="s">
        <v>40</v>
      </c>
      <c r="AE38" s="57" t="s">
        <v>6</v>
      </c>
      <c r="AF38" s="236">
        <v>80</v>
      </c>
      <c r="AG38" s="84" t="s">
        <v>298</v>
      </c>
      <c r="AH38" s="84" t="s">
        <v>298</v>
      </c>
      <c r="AI38" s="84" t="s">
        <v>298</v>
      </c>
      <c r="AJ38" s="84" t="s">
        <v>299</v>
      </c>
      <c r="AK38" s="84"/>
      <c r="AL38" s="84"/>
      <c r="AM38" s="77"/>
      <c r="AN38" s="77"/>
      <c r="AO38" s="77"/>
      <c r="AP38" s="77"/>
      <c r="AQ38" s="298"/>
      <c r="AR38" s="298"/>
      <c r="AS38" s="272"/>
      <c r="AT38" s="75">
        <v>0.9</v>
      </c>
    </row>
    <row r="39" spans="1:47" ht="15">
      <c r="A39" s="107">
        <v>32</v>
      </c>
      <c r="B39" s="54">
        <v>31</v>
      </c>
      <c r="C39" s="55" t="s">
        <v>183</v>
      </c>
      <c r="D39" s="56" t="s">
        <v>184</v>
      </c>
      <c r="E39" s="57" t="s">
        <v>180</v>
      </c>
      <c r="F39" s="236">
        <v>80</v>
      </c>
      <c r="G39" s="289" t="s">
        <v>300</v>
      </c>
      <c r="H39" s="84" t="s">
        <v>298</v>
      </c>
      <c r="I39" s="84" t="s">
        <v>300</v>
      </c>
      <c r="J39" s="84" t="s">
        <v>298</v>
      </c>
      <c r="K39" s="84" t="s">
        <v>301</v>
      </c>
      <c r="L39" s="84" t="s">
        <v>299</v>
      </c>
      <c r="M39" s="84"/>
      <c r="N39" s="77"/>
      <c r="O39" s="77"/>
      <c r="P39" s="77"/>
      <c r="Q39" s="77"/>
      <c r="R39" s="77"/>
      <c r="S39" s="77"/>
      <c r="T39" s="77"/>
      <c r="U39" s="77"/>
      <c r="V39" s="77"/>
      <c r="W39" s="272"/>
      <c r="X39" s="75">
        <v>1</v>
      </c>
      <c r="AA39" s="150">
        <v>32</v>
      </c>
      <c r="AB39" s="118">
        <v>75</v>
      </c>
      <c r="AC39" s="119" t="s">
        <v>266</v>
      </c>
      <c r="AD39" s="115" t="s">
        <v>267</v>
      </c>
      <c r="AE39" s="116" t="s">
        <v>6</v>
      </c>
      <c r="AF39" s="236">
        <v>80</v>
      </c>
      <c r="AG39" s="84" t="s">
        <v>298</v>
      </c>
      <c r="AH39" s="84" t="s">
        <v>300</v>
      </c>
      <c r="AI39" s="84" t="s">
        <v>300</v>
      </c>
      <c r="AJ39" s="84" t="s">
        <v>299</v>
      </c>
      <c r="AK39" s="84"/>
      <c r="AL39" s="84"/>
      <c r="AM39" s="84"/>
      <c r="AN39" s="77"/>
      <c r="AO39" s="77"/>
      <c r="AP39" s="77"/>
      <c r="AQ39" s="298"/>
      <c r="AR39" s="298"/>
      <c r="AS39" s="272"/>
      <c r="AT39" s="75">
        <v>0.9</v>
      </c>
      <c r="AU39" s="2"/>
    </row>
    <row r="40" spans="1:46" ht="15">
      <c r="A40" s="107">
        <v>33</v>
      </c>
      <c r="B40" s="54">
        <v>74</v>
      </c>
      <c r="C40" s="55" t="s">
        <v>285</v>
      </c>
      <c r="D40" s="56" t="s">
        <v>34</v>
      </c>
      <c r="E40" s="57" t="s">
        <v>6</v>
      </c>
      <c r="F40" s="236">
        <v>80</v>
      </c>
      <c r="G40" s="290" t="s">
        <v>298</v>
      </c>
      <c r="H40" s="108" t="s">
        <v>298</v>
      </c>
      <c r="I40" s="108" t="s">
        <v>298</v>
      </c>
      <c r="J40" s="108" t="s">
        <v>298</v>
      </c>
      <c r="K40" s="108" t="s">
        <v>299</v>
      </c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62"/>
      <c r="X40" s="75">
        <v>0.95</v>
      </c>
      <c r="AA40" s="150" t="s">
        <v>65</v>
      </c>
      <c r="AB40" s="54">
        <v>36</v>
      </c>
      <c r="AC40" s="55" t="s">
        <v>206</v>
      </c>
      <c r="AD40" s="56" t="s">
        <v>33</v>
      </c>
      <c r="AE40" s="57" t="s">
        <v>56</v>
      </c>
      <c r="AF40" s="234">
        <v>80</v>
      </c>
      <c r="AG40" s="84" t="s">
        <v>298</v>
      </c>
      <c r="AH40" s="84" t="s">
        <v>298</v>
      </c>
      <c r="AI40" s="84" t="s">
        <v>298</v>
      </c>
      <c r="AJ40" s="84" t="s">
        <v>301</v>
      </c>
      <c r="AK40" s="84" t="s">
        <v>299</v>
      </c>
      <c r="AL40" s="84"/>
      <c r="AM40" s="77"/>
      <c r="AN40" s="77"/>
      <c r="AO40" s="77"/>
      <c r="AP40" s="77"/>
      <c r="AQ40" s="77"/>
      <c r="AR40" s="77"/>
      <c r="AS40" s="272"/>
      <c r="AT40" s="75">
        <v>0.95</v>
      </c>
    </row>
    <row r="41" spans="1:46" ht="15">
      <c r="A41" s="107">
        <v>33</v>
      </c>
      <c r="B41" s="54">
        <v>35</v>
      </c>
      <c r="C41" s="55" t="s">
        <v>194</v>
      </c>
      <c r="D41" s="56" t="s">
        <v>195</v>
      </c>
      <c r="E41" s="57" t="s">
        <v>180</v>
      </c>
      <c r="F41" s="237">
        <v>80</v>
      </c>
      <c r="G41" s="291" t="s">
        <v>298</v>
      </c>
      <c r="H41" s="108" t="s">
        <v>298</v>
      </c>
      <c r="I41" s="108" t="s">
        <v>298</v>
      </c>
      <c r="J41" s="108" t="s">
        <v>298</v>
      </c>
      <c r="K41" s="108" t="s">
        <v>299</v>
      </c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7"/>
      <c r="W41" s="271"/>
      <c r="X41" s="75">
        <v>0.95</v>
      </c>
      <c r="AA41" s="190"/>
      <c r="AB41" s="58"/>
      <c r="AC41" s="58"/>
      <c r="AD41" s="58"/>
      <c r="AE41" s="58"/>
      <c r="AF41" s="299"/>
      <c r="AG41" s="151"/>
      <c r="AH41" s="151"/>
      <c r="AI41" s="151"/>
      <c r="AJ41" s="151"/>
      <c r="AK41" s="151"/>
      <c r="AL41" s="151"/>
      <c r="AM41" s="151"/>
      <c r="AN41" s="9"/>
      <c r="AO41" s="9"/>
      <c r="AP41" s="9"/>
      <c r="AQ41" s="9"/>
      <c r="AR41" s="9"/>
      <c r="AS41" s="9"/>
      <c r="AT41" s="79"/>
    </row>
    <row r="42" spans="1:47" ht="15">
      <c r="A42" s="107">
        <v>33</v>
      </c>
      <c r="B42" s="54">
        <v>69</v>
      </c>
      <c r="C42" s="55" t="s">
        <v>280</v>
      </c>
      <c r="D42" s="56" t="s">
        <v>40</v>
      </c>
      <c r="E42" s="57" t="s">
        <v>6</v>
      </c>
      <c r="F42" s="236">
        <v>80</v>
      </c>
      <c r="G42" s="290" t="s">
        <v>298</v>
      </c>
      <c r="H42" s="84" t="s">
        <v>298</v>
      </c>
      <c r="I42" s="84" t="s">
        <v>298</v>
      </c>
      <c r="J42" s="84" t="s">
        <v>298</v>
      </c>
      <c r="K42" s="84" t="s">
        <v>299</v>
      </c>
      <c r="L42" s="84"/>
      <c r="M42" s="84"/>
      <c r="N42" s="84"/>
      <c r="O42" s="77"/>
      <c r="P42" s="77"/>
      <c r="Q42" s="77"/>
      <c r="R42" s="77"/>
      <c r="S42" s="77"/>
      <c r="T42" s="77"/>
      <c r="U42" s="77"/>
      <c r="V42" s="77"/>
      <c r="W42" s="272"/>
      <c r="X42" s="75">
        <v>0.95</v>
      </c>
      <c r="AA42" s="190"/>
      <c r="AB42" s="58"/>
      <c r="AC42" s="58"/>
      <c r="AD42" s="58"/>
      <c r="AE42" s="58"/>
      <c r="AF42" s="219"/>
      <c r="AG42" s="151"/>
      <c r="AH42" s="151"/>
      <c r="AI42" s="9"/>
      <c r="AJ42" s="151"/>
      <c r="AK42" s="9"/>
      <c r="AL42" s="9"/>
      <c r="AM42" s="9"/>
      <c r="AN42" s="9"/>
      <c r="AO42" s="9"/>
      <c r="AP42" s="9"/>
      <c r="AQ42" s="9"/>
      <c r="AR42" s="9"/>
      <c r="AS42" s="9"/>
      <c r="AT42" s="79"/>
      <c r="AU42" s="2"/>
    </row>
    <row r="43" spans="1:46" ht="15">
      <c r="A43" s="107">
        <v>36</v>
      </c>
      <c r="B43" s="54">
        <v>75</v>
      </c>
      <c r="C43" s="55" t="s">
        <v>286</v>
      </c>
      <c r="D43" s="56" t="s">
        <v>34</v>
      </c>
      <c r="E43" s="57" t="s">
        <v>6</v>
      </c>
      <c r="F43" s="236">
        <v>80</v>
      </c>
      <c r="G43" s="289" t="s">
        <v>298</v>
      </c>
      <c r="H43" s="84" t="s">
        <v>298</v>
      </c>
      <c r="I43" s="84" t="s">
        <v>298</v>
      </c>
      <c r="J43" s="84" t="s">
        <v>299</v>
      </c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77"/>
      <c r="W43" s="272"/>
      <c r="X43" s="75">
        <v>0.9</v>
      </c>
      <c r="AA43" s="190"/>
      <c r="AB43" s="27"/>
      <c r="AC43" s="28"/>
      <c r="AD43" s="29"/>
      <c r="AE43" s="30"/>
      <c r="AF43" s="219"/>
      <c r="AG43" s="151"/>
      <c r="AH43" s="151"/>
      <c r="AI43" s="9"/>
      <c r="AJ43" s="151"/>
      <c r="AK43" s="9"/>
      <c r="AL43" s="9"/>
      <c r="AM43" s="9"/>
      <c r="AN43" s="9"/>
      <c r="AO43" s="9"/>
      <c r="AP43" s="9"/>
      <c r="AQ43" s="9"/>
      <c r="AR43" s="9"/>
      <c r="AS43" s="9"/>
      <c r="AT43" s="79"/>
    </row>
    <row r="44" spans="1:46" ht="15">
      <c r="A44" s="107">
        <v>37</v>
      </c>
      <c r="B44" s="54">
        <v>13</v>
      </c>
      <c r="C44" s="55" t="s">
        <v>228</v>
      </c>
      <c r="D44" s="56" t="s">
        <v>34</v>
      </c>
      <c r="E44" s="57" t="s">
        <v>35</v>
      </c>
      <c r="F44" s="237">
        <v>80</v>
      </c>
      <c r="G44" s="288" t="s">
        <v>298</v>
      </c>
      <c r="H44" s="84" t="s">
        <v>298</v>
      </c>
      <c r="I44" s="84" t="s">
        <v>300</v>
      </c>
      <c r="J44" s="84" t="s">
        <v>299</v>
      </c>
      <c r="K44" s="84"/>
      <c r="L44" s="84"/>
      <c r="M44" s="84"/>
      <c r="N44" s="84"/>
      <c r="O44" s="84"/>
      <c r="P44" s="84"/>
      <c r="Q44" s="77"/>
      <c r="R44" s="77"/>
      <c r="S44" s="77"/>
      <c r="T44" s="77"/>
      <c r="U44" s="77"/>
      <c r="V44" s="77"/>
      <c r="W44" s="272"/>
      <c r="X44" s="75">
        <v>0.9</v>
      </c>
      <c r="AA44" s="190"/>
      <c r="AB44" s="58"/>
      <c r="AC44" s="58"/>
      <c r="AD44" s="58"/>
      <c r="AE44" s="58"/>
      <c r="AF44" s="219"/>
      <c r="AG44" s="151"/>
      <c r="AH44" s="151"/>
      <c r="AI44" s="9"/>
      <c r="AJ44" s="151"/>
      <c r="AK44" s="9"/>
      <c r="AL44" s="9"/>
      <c r="AM44" s="9"/>
      <c r="AN44" s="9"/>
      <c r="AO44" s="9"/>
      <c r="AP44" s="9"/>
      <c r="AQ44" s="9"/>
      <c r="AR44" s="9"/>
      <c r="AS44" s="9"/>
      <c r="AT44" s="79"/>
    </row>
    <row r="45" spans="1:46" ht="15">
      <c r="A45" s="107">
        <v>37</v>
      </c>
      <c r="B45" s="54">
        <v>67</v>
      </c>
      <c r="C45" s="55" t="s">
        <v>278</v>
      </c>
      <c r="D45" s="56" t="s">
        <v>279</v>
      </c>
      <c r="E45" s="57" t="s">
        <v>6</v>
      </c>
      <c r="F45" s="234">
        <v>80</v>
      </c>
      <c r="G45" s="295" t="s">
        <v>298</v>
      </c>
      <c r="H45" s="84" t="s">
        <v>298</v>
      </c>
      <c r="I45" s="84" t="s">
        <v>300</v>
      </c>
      <c r="J45" s="84" t="s">
        <v>299</v>
      </c>
      <c r="K45" s="84"/>
      <c r="L45" s="84"/>
      <c r="M45" s="84"/>
      <c r="N45" s="77"/>
      <c r="O45" s="77"/>
      <c r="P45" s="77"/>
      <c r="Q45" s="77"/>
      <c r="R45" s="77"/>
      <c r="S45" s="77"/>
      <c r="T45" s="77"/>
      <c r="U45" s="77"/>
      <c r="V45" s="77"/>
      <c r="W45" s="272"/>
      <c r="X45" s="75">
        <v>0.9</v>
      </c>
      <c r="AA45" s="190"/>
      <c r="AB45" s="27"/>
      <c r="AC45" s="28"/>
      <c r="AD45" s="29"/>
      <c r="AE45" s="30"/>
      <c r="AF45" s="219"/>
      <c r="AG45" s="151"/>
      <c r="AH45" s="151"/>
      <c r="AI45" s="9"/>
      <c r="AJ45" s="151"/>
      <c r="AK45" s="9"/>
      <c r="AL45" s="9"/>
      <c r="AM45" s="9"/>
      <c r="AN45" s="9"/>
      <c r="AO45" s="9"/>
      <c r="AP45" s="9"/>
      <c r="AQ45" s="9"/>
      <c r="AR45" s="9"/>
      <c r="AS45" s="9"/>
      <c r="AT45" s="79"/>
    </row>
    <row r="46" spans="1:46" ht="15">
      <c r="A46" s="107">
        <v>39</v>
      </c>
      <c r="B46" s="54">
        <v>66</v>
      </c>
      <c r="C46" s="55" t="s">
        <v>276</v>
      </c>
      <c r="D46" s="56" t="s">
        <v>277</v>
      </c>
      <c r="E46" s="171" t="s">
        <v>6</v>
      </c>
      <c r="F46" s="234">
        <v>80</v>
      </c>
      <c r="G46" s="292" t="s">
        <v>300</v>
      </c>
      <c r="H46" s="84" t="s">
        <v>299</v>
      </c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77"/>
      <c r="W46" s="272"/>
      <c r="X46" s="75">
        <v>0.8</v>
      </c>
      <c r="AA46" s="190"/>
      <c r="AF46" s="219"/>
      <c r="AG46" s="151"/>
      <c r="AH46" s="151"/>
      <c r="AI46" s="9"/>
      <c r="AJ46" s="151"/>
      <c r="AK46" s="9"/>
      <c r="AL46" s="9"/>
      <c r="AM46" s="9"/>
      <c r="AN46" s="9"/>
      <c r="AO46" s="9"/>
      <c r="AP46" s="9"/>
      <c r="AQ46" s="9"/>
      <c r="AR46" s="9"/>
      <c r="AS46" s="9"/>
      <c r="AT46" s="79"/>
    </row>
    <row r="47" spans="1:46" ht="15">
      <c r="A47" s="107"/>
      <c r="B47" s="54">
        <v>76</v>
      </c>
      <c r="C47" s="55" t="s">
        <v>287</v>
      </c>
      <c r="D47" s="56">
        <v>2008</v>
      </c>
      <c r="E47" s="57" t="s">
        <v>6</v>
      </c>
      <c r="F47" s="235">
        <v>80</v>
      </c>
      <c r="G47" s="293" t="s">
        <v>299</v>
      </c>
      <c r="H47" s="84"/>
      <c r="I47" s="84"/>
      <c r="J47" s="84"/>
      <c r="K47" s="84"/>
      <c r="L47" s="84"/>
      <c r="M47" s="84"/>
      <c r="N47" s="84"/>
      <c r="O47" s="84"/>
      <c r="P47" s="77"/>
      <c r="Q47" s="77"/>
      <c r="R47" s="77"/>
      <c r="S47" s="77"/>
      <c r="T47" s="77"/>
      <c r="U47" s="77"/>
      <c r="V47" s="77"/>
      <c r="W47" s="272"/>
      <c r="X47" s="75" t="s">
        <v>121</v>
      </c>
      <c r="AA47" s="190"/>
      <c r="AB47" s="58"/>
      <c r="AC47" s="58"/>
      <c r="AD47" s="58"/>
      <c r="AE47" s="58"/>
      <c r="AF47" s="219"/>
      <c r="AG47" s="151"/>
      <c r="AH47" s="151"/>
      <c r="AI47" s="9"/>
      <c r="AJ47" s="151"/>
      <c r="AK47" s="9"/>
      <c r="AL47" s="9"/>
      <c r="AM47" s="9"/>
      <c r="AN47" s="9"/>
      <c r="AO47" s="9"/>
      <c r="AP47" s="9"/>
      <c r="AQ47" s="9"/>
      <c r="AR47" s="9"/>
      <c r="AS47" s="9"/>
      <c r="AT47" s="79"/>
    </row>
    <row r="48" spans="27:47" ht="15">
      <c r="AA48" s="190"/>
      <c r="AB48" s="27"/>
      <c r="AC48" s="28"/>
      <c r="AD48" s="29"/>
      <c r="AE48" s="30"/>
      <c r="AF48" s="80"/>
      <c r="AG48" s="151"/>
      <c r="AH48" s="151"/>
      <c r="AI48" s="59"/>
      <c r="AJ48" s="59"/>
      <c r="AK48" s="59"/>
      <c r="AL48" s="78"/>
      <c r="AM48" s="78"/>
      <c r="AN48" s="78"/>
      <c r="AO48" s="78"/>
      <c r="AP48" s="78"/>
      <c r="AQ48" s="78"/>
      <c r="AR48" s="78"/>
      <c r="AS48" s="59"/>
      <c r="AT48" s="79"/>
      <c r="AU48" s="58"/>
    </row>
    <row r="49" spans="27:47" ht="15">
      <c r="AA49" s="190"/>
      <c r="AB49" s="27"/>
      <c r="AC49" s="28"/>
      <c r="AD49" s="29"/>
      <c r="AE49" s="30"/>
      <c r="AF49" s="80"/>
      <c r="AG49" s="151"/>
      <c r="AH49" s="9"/>
      <c r="AI49" s="9"/>
      <c r="AJ49" s="9"/>
      <c r="AK49" s="151"/>
      <c r="AL49" s="151"/>
      <c r="AM49" s="9"/>
      <c r="AN49" s="151"/>
      <c r="AO49" s="151"/>
      <c r="AP49" s="151"/>
      <c r="AQ49" s="151"/>
      <c r="AR49" s="151"/>
      <c r="AS49" s="9"/>
      <c r="AT49" s="152"/>
      <c r="AU49" s="58"/>
    </row>
    <row r="50" spans="27:47" ht="15">
      <c r="AA50" s="190"/>
      <c r="AB50" s="31"/>
      <c r="AC50" s="32"/>
      <c r="AD50" s="33"/>
      <c r="AE50" s="32"/>
      <c r="AF50" s="80"/>
      <c r="AG50" s="151"/>
      <c r="AH50" s="9"/>
      <c r="AI50" s="9"/>
      <c r="AJ50" s="151"/>
      <c r="AK50" s="151"/>
      <c r="AL50" s="151"/>
      <c r="AM50" s="9"/>
      <c r="AN50" s="9"/>
      <c r="AO50" s="9"/>
      <c r="AP50" s="9"/>
      <c r="AQ50" s="9"/>
      <c r="AR50" s="9"/>
      <c r="AS50" s="9"/>
      <c r="AT50" s="152"/>
      <c r="AU50" s="58"/>
    </row>
  </sheetData>
  <sheetProtection/>
  <mergeCells count="55">
    <mergeCell ref="AQ6:AQ7"/>
    <mergeCell ref="AR6:AR7"/>
    <mergeCell ref="AS6:AS7"/>
    <mergeCell ref="AN6:AN7"/>
    <mergeCell ref="V6:V7"/>
    <mergeCell ref="H3:L3"/>
    <mergeCell ref="H4:L4"/>
    <mergeCell ref="N6:N7"/>
    <mergeCell ref="O6:O7"/>
    <mergeCell ref="AG6:AG7"/>
    <mergeCell ref="AP6:AP7"/>
    <mergeCell ref="AA6:AA7"/>
    <mergeCell ref="AO6:AO7"/>
    <mergeCell ref="AM6:AM7"/>
    <mergeCell ref="A6:A7"/>
    <mergeCell ref="I6:I7"/>
    <mergeCell ref="H6:H7"/>
    <mergeCell ref="J6:J7"/>
    <mergeCell ref="K6:K7"/>
    <mergeCell ref="G6:G7"/>
    <mergeCell ref="AT6:AT7"/>
    <mergeCell ref="AH6:AH7"/>
    <mergeCell ref="AI6:AI7"/>
    <mergeCell ref="AJ6:AJ7"/>
    <mergeCell ref="AK6:AK7"/>
    <mergeCell ref="M6:M7"/>
    <mergeCell ref="X6:X7"/>
    <mergeCell ref="P6:P7"/>
    <mergeCell ref="U6:U7"/>
    <mergeCell ref="W6:W7"/>
    <mergeCell ref="AB3:AC3"/>
    <mergeCell ref="AE3:AF3"/>
    <mergeCell ref="AB6:AB7"/>
    <mergeCell ref="AC6:AC7"/>
    <mergeCell ref="AL6:AL7"/>
    <mergeCell ref="AF6:AF7"/>
    <mergeCell ref="AD6:AD7"/>
    <mergeCell ref="AE6:AE7"/>
    <mergeCell ref="AG5:AH5"/>
    <mergeCell ref="AB1:AS1"/>
    <mergeCell ref="B3:C3"/>
    <mergeCell ref="E3:F3"/>
    <mergeCell ref="B6:B7"/>
    <mergeCell ref="C6:C7"/>
    <mergeCell ref="D6:D7"/>
    <mergeCell ref="E6:E7"/>
    <mergeCell ref="F6:F7"/>
    <mergeCell ref="AG4:AK4"/>
    <mergeCell ref="AG3:AK3"/>
    <mergeCell ref="L6:L7"/>
    <mergeCell ref="Q6:Q7"/>
    <mergeCell ref="R6:R7"/>
    <mergeCell ref="S6:S7"/>
    <mergeCell ref="T6:T7"/>
    <mergeCell ref="B1:V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T179"/>
  <sheetViews>
    <sheetView zoomScalePageLayoutView="0" workbookViewId="0" topLeftCell="A158">
      <selection activeCell="O174" sqref="O174"/>
    </sheetView>
  </sheetViews>
  <sheetFormatPr defaultColWidth="9.140625" defaultRowHeight="12.75"/>
  <cols>
    <col min="1" max="1" width="3.8515625" style="95" customWidth="1"/>
    <col min="2" max="2" width="5.7109375" style="10" customWidth="1"/>
    <col min="3" max="3" width="24.00390625" style="10" customWidth="1"/>
    <col min="4" max="4" width="9.00390625" style="20" bestFit="1" customWidth="1"/>
    <col min="5" max="5" width="22.7109375" style="10" customWidth="1"/>
    <col min="6" max="6" width="6.57421875" style="1" customWidth="1"/>
    <col min="7" max="7" width="6.421875" style="2" customWidth="1"/>
    <col min="8" max="8" width="6.57421875" style="2" customWidth="1"/>
    <col min="9" max="9" width="7.00390625" style="1" customWidth="1"/>
    <col min="10" max="10" width="8.57421875" style="2" customWidth="1"/>
    <col min="11" max="11" width="8.421875" style="140" customWidth="1"/>
    <col min="12" max="12" width="15.28125" style="89" customWidth="1"/>
    <col min="13" max="13" width="13.140625" style="4" customWidth="1"/>
    <col min="14" max="16384" width="9.140625" style="2" customWidth="1"/>
  </cols>
  <sheetData>
    <row r="1" spans="2:20" s="23" customFormat="1" ht="23.25" customHeight="1">
      <c r="B1" s="245" t="s">
        <v>112</v>
      </c>
      <c r="C1" s="245"/>
      <c r="D1" s="245"/>
      <c r="E1" s="245"/>
      <c r="F1" s="245"/>
      <c r="G1" s="245"/>
      <c r="H1" s="245"/>
      <c r="I1" s="245"/>
      <c r="J1" s="245"/>
      <c r="K1" s="61"/>
      <c r="L1" s="61"/>
      <c r="M1" s="61"/>
      <c r="N1" s="61"/>
      <c r="O1" s="61"/>
      <c r="R1" s="24"/>
      <c r="T1" s="4"/>
    </row>
    <row r="2" spans="1:20" s="23" customFormat="1" ht="23.25" customHeight="1">
      <c r="A2" s="100"/>
      <c r="B2" s="245"/>
      <c r="C2" s="245"/>
      <c r="D2" s="245"/>
      <c r="E2" s="245"/>
      <c r="F2" s="245"/>
      <c r="G2" s="245"/>
      <c r="H2" s="245"/>
      <c r="I2" s="245"/>
      <c r="J2" s="245"/>
      <c r="K2" s="141"/>
      <c r="L2" s="166"/>
      <c r="M2"/>
      <c r="N2"/>
      <c r="O2"/>
      <c r="R2" s="24"/>
      <c r="T2" s="4"/>
    </row>
    <row r="3" spans="3:20" s="23" customFormat="1" ht="27" customHeight="1">
      <c r="C3" s="246" t="s">
        <v>16</v>
      </c>
      <c r="D3" s="246"/>
      <c r="E3" s="246"/>
      <c r="F3" s="246"/>
      <c r="G3" s="246"/>
      <c r="H3" s="246"/>
      <c r="I3" s="246"/>
      <c r="J3" s="246"/>
      <c r="K3" s="138"/>
      <c r="L3" s="166"/>
      <c r="M3"/>
      <c r="N3"/>
      <c r="O3"/>
      <c r="R3" s="24"/>
      <c r="T3" s="4"/>
    </row>
    <row r="4" spans="1:20" s="23" customFormat="1" ht="18.75">
      <c r="A4" s="243" t="s">
        <v>8</v>
      </c>
      <c r="B4" s="243"/>
      <c r="C4"/>
      <c r="D4" s="37"/>
      <c r="E4" s="48"/>
      <c r="F4" s="244"/>
      <c r="G4" s="244"/>
      <c r="H4" s="244"/>
      <c r="I4" s="244"/>
      <c r="J4" s="244"/>
      <c r="K4" s="139"/>
      <c r="L4" s="166"/>
      <c r="M4"/>
      <c r="N4"/>
      <c r="O4"/>
      <c r="R4" s="24"/>
      <c r="T4" s="4"/>
    </row>
    <row r="5" spans="1:20" s="23" customFormat="1" ht="17.25" customHeight="1">
      <c r="A5" s="92" t="s">
        <v>125</v>
      </c>
      <c r="B5" s="25"/>
      <c r="C5" s="25"/>
      <c r="D5" s="25"/>
      <c r="E5" s="25"/>
      <c r="F5" s="25"/>
      <c r="G5" s="25"/>
      <c r="H5" s="25"/>
      <c r="I5" s="25"/>
      <c r="J5" s="25"/>
      <c r="K5" s="93"/>
      <c r="L5" s="167"/>
      <c r="R5" s="24"/>
      <c r="T5" s="4"/>
    </row>
    <row r="6" spans="1:20" s="23" customFormat="1" ht="17.25" customHeight="1">
      <c r="A6" s="92"/>
      <c r="B6" s="25"/>
      <c r="C6" s="25"/>
      <c r="D6" s="25"/>
      <c r="E6" s="25"/>
      <c r="F6" s="25"/>
      <c r="G6" s="25"/>
      <c r="H6" s="25"/>
      <c r="I6" s="25"/>
      <c r="J6" s="25"/>
      <c r="K6" s="93"/>
      <c r="L6" s="167"/>
      <c r="P6" s="123"/>
      <c r="Q6" s="123"/>
      <c r="R6" s="183"/>
      <c r="S6" s="123"/>
      <c r="T6" s="184"/>
    </row>
    <row r="7" spans="1:20" s="3" customFormat="1" ht="17.25" customHeight="1">
      <c r="A7" s="13"/>
      <c r="B7" s="8"/>
      <c r="C7" s="9"/>
      <c r="D7" s="19"/>
      <c r="E7" s="9"/>
      <c r="F7" s="5" t="s">
        <v>4</v>
      </c>
      <c r="G7" s="5" t="s">
        <v>2</v>
      </c>
      <c r="H7" s="5" t="s">
        <v>1</v>
      </c>
      <c r="I7" s="5" t="s">
        <v>3</v>
      </c>
      <c r="J7" s="6" t="s">
        <v>26</v>
      </c>
      <c r="K7" s="13" t="s">
        <v>0</v>
      </c>
      <c r="L7" s="168"/>
      <c r="P7" s="9"/>
      <c r="Q7" s="68"/>
      <c r="R7" s="10"/>
      <c r="S7" s="9"/>
      <c r="T7" s="9"/>
    </row>
    <row r="8" spans="1:20" ht="13.5" customHeight="1">
      <c r="A8" s="65" t="s">
        <v>27</v>
      </c>
      <c r="I8" s="11"/>
      <c r="J8" s="7">
        <v>1.1574074074074073E-05</v>
      </c>
      <c r="K8" s="14"/>
      <c r="L8" s="169"/>
      <c r="P8" s="10"/>
      <c r="Q8" s="68"/>
      <c r="R8" s="10"/>
      <c r="S8" s="10"/>
      <c r="T8" s="10"/>
    </row>
    <row r="9" spans="1:20" ht="15" customHeight="1">
      <c r="A9" s="101">
        <v>1</v>
      </c>
      <c r="B9" s="31">
        <v>60</v>
      </c>
      <c r="C9" s="32" t="s">
        <v>126</v>
      </c>
      <c r="D9" s="33" t="s">
        <v>127</v>
      </c>
      <c r="E9" s="32" t="s">
        <v>39</v>
      </c>
      <c r="F9" s="73">
        <v>10.27</v>
      </c>
      <c r="G9" s="73">
        <v>1.44</v>
      </c>
      <c r="H9" s="73">
        <v>6.31</v>
      </c>
      <c r="I9" s="73">
        <v>4.46</v>
      </c>
      <c r="J9" s="228">
        <v>0.0014438657407407406</v>
      </c>
      <c r="K9" s="173">
        <f>J12</f>
        <v>2322</v>
      </c>
      <c r="L9" s="74" t="s">
        <v>128</v>
      </c>
      <c r="P9" s="10"/>
      <c r="Q9" s="68"/>
      <c r="R9" s="10"/>
      <c r="S9" s="10"/>
      <c r="T9" s="10"/>
    </row>
    <row r="10" spans="1:20" ht="15" customHeight="1">
      <c r="A10" s="98"/>
      <c r="F10" s="220"/>
      <c r="G10" s="226"/>
      <c r="H10" s="226"/>
      <c r="I10" s="220"/>
      <c r="J10" s="229"/>
      <c r="K10" s="162">
        <f>K9</f>
        <v>2322</v>
      </c>
      <c r="P10" s="10"/>
      <c r="Q10" s="68"/>
      <c r="R10" s="10"/>
      <c r="S10" s="10"/>
      <c r="T10" s="10"/>
    </row>
    <row r="11" spans="1:20" ht="15" customHeight="1">
      <c r="A11" s="101"/>
      <c r="F11" s="221">
        <f>IF(ISBLANK(F9),"",INT(20.0479*(17-F9)^1.835))</f>
        <v>662</v>
      </c>
      <c r="G11" s="221">
        <f>IF(ISBLANK(G9),"",INT(1.84523*(G9*100-75)^1.348))</f>
        <v>555</v>
      </c>
      <c r="H11" s="221">
        <f>IF(ISBLANK(H9),"",INT(56.0211*(H9-1.5)^1.05))</f>
        <v>291</v>
      </c>
      <c r="I11" s="221">
        <f>IF(ISBLANK(I9),"",INT(0.188807*(I9*100-210)^1.41))</f>
        <v>418</v>
      </c>
      <c r="J11" s="221">
        <v>396</v>
      </c>
      <c r="K11" s="180">
        <f>K10</f>
        <v>2322</v>
      </c>
      <c r="P11" s="10"/>
      <c r="Q11" s="68"/>
      <c r="R11" s="10"/>
      <c r="S11" s="10"/>
      <c r="T11" s="10"/>
    </row>
    <row r="12" spans="1:20" ht="15" customHeight="1">
      <c r="A12" s="101"/>
      <c r="F12" s="174"/>
      <c r="G12" s="222">
        <f>F11+G11</f>
        <v>1217</v>
      </c>
      <c r="H12" s="222">
        <f>G12+H11</f>
        <v>1508</v>
      </c>
      <c r="I12" s="222">
        <f>H12+I11</f>
        <v>1926</v>
      </c>
      <c r="J12" s="222">
        <f>I12+J11</f>
        <v>2322</v>
      </c>
      <c r="K12" s="162">
        <f>K11</f>
        <v>2322</v>
      </c>
      <c r="P12" s="10"/>
      <c r="Q12" s="68"/>
      <c r="R12" s="10"/>
      <c r="S12" s="10"/>
      <c r="T12" s="10"/>
    </row>
    <row r="13" spans="1:20" ht="15" customHeight="1">
      <c r="A13" s="101"/>
      <c r="F13" s="174"/>
      <c r="G13" s="174"/>
      <c r="H13" s="174"/>
      <c r="I13" s="222"/>
      <c r="J13" s="222"/>
      <c r="K13" s="162">
        <f>K12</f>
        <v>2322</v>
      </c>
      <c r="P13" s="10"/>
      <c r="Q13" s="68"/>
      <c r="R13" s="10"/>
      <c r="S13" s="10"/>
      <c r="T13" s="10"/>
    </row>
    <row r="14" spans="1:20" ht="15" customHeight="1">
      <c r="A14" s="101">
        <v>2</v>
      </c>
      <c r="B14" s="31">
        <v>72</v>
      </c>
      <c r="C14" s="32" t="s">
        <v>29</v>
      </c>
      <c r="D14" s="33" t="s">
        <v>28</v>
      </c>
      <c r="E14" s="32" t="s">
        <v>6</v>
      </c>
      <c r="F14" s="73">
        <v>11.19</v>
      </c>
      <c r="G14" s="73">
        <v>1.35</v>
      </c>
      <c r="H14" s="73">
        <v>10.93</v>
      </c>
      <c r="I14" s="73">
        <v>3.74</v>
      </c>
      <c r="J14" s="228">
        <v>0.0013497685185185184</v>
      </c>
      <c r="K14" s="173">
        <f>J17</f>
        <v>2322</v>
      </c>
      <c r="L14" s="74" t="s">
        <v>124</v>
      </c>
      <c r="P14" s="10"/>
      <c r="Q14" s="10"/>
      <c r="R14" s="10"/>
      <c r="S14" s="10"/>
      <c r="T14" s="10"/>
    </row>
    <row r="15" spans="1:11" ht="15" customHeight="1">
      <c r="A15" s="101"/>
      <c r="B15" s="31"/>
      <c r="F15" s="220"/>
      <c r="G15" s="226"/>
      <c r="H15" s="226"/>
      <c r="I15" s="220"/>
      <c r="J15" s="229"/>
      <c r="K15" s="162">
        <f>K14</f>
        <v>2322</v>
      </c>
    </row>
    <row r="16" spans="1:11" ht="15" customHeight="1">
      <c r="A16" s="101"/>
      <c r="B16" s="31"/>
      <c r="F16" s="221">
        <f>IF(ISBLANK(F14),"",INT(20.0479*(17-F14)^1.835))</f>
        <v>506</v>
      </c>
      <c r="G16" s="221">
        <f>IF(ISBLANK(G14),"",INT(1.84523*(G14*100-75)^1.348))</f>
        <v>460</v>
      </c>
      <c r="H16" s="221">
        <f>IF(ISBLANK(H14),"",INT(56.0211*(H14-1.5)^1.05))</f>
        <v>591</v>
      </c>
      <c r="I16" s="221">
        <f>IF(ISBLANK(I14),"",INT(0.188807*(I14*100-210)^1.41))</f>
        <v>250</v>
      </c>
      <c r="J16" s="221">
        <v>515</v>
      </c>
      <c r="K16" s="180">
        <f>K15</f>
        <v>2322</v>
      </c>
    </row>
    <row r="17" spans="1:11" ht="15" customHeight="1">
      <c r="A17" s="101"/>
      <c r="B17" s="31"/>
      <c r="F17" s="174"/>
      <c r="G17" s="222">
        <f>F16+G16</f>
        <v>966</v>
      </c>
      <c r="H17" s="222">
        <f>G17+H16</f>
        <v>1557</v>
      </c>
      <c r="I17" s="222">
        <f>H17+I16</f>
        <v>1807</v>
      </c>
      <c r="J17" s="222">
        <f>I17+J16</f>
        <v>2322</v>
      </c>
      <c r="K17" s="162">
        <f>K16</f>
        <v>2322</v>
      </c>
    </row>
    <row r="18" spans="1:11" ht="15" customHeight="1">
      <c r="A18" s="101"/>
      <c r="B18" s="31"/>
      <c r="F18" s="174"/>
      <c r="G18" s="174"/>
      <c r="H18" s="174"/>
      <c r="I18" s="174"/>
      <c r="J18" s="222"/>
      <c r="K18" s="162">
        <f>K17</f>
        <v>2322</v>
      </c>
    </row>
    <row r="19" spans="1:12" ht="15" customHeight="1">
      <c r="A19" s="101">
        <v>3</v>
      </c>
      <c r="B19" s="31">
        <v>1</v>
      </c>
      <c r="C19" s="28" t="s">
        <v>230</v>
      </c>
      <c r="D19" s="29" t="s">
        <v>30</v>
      </c>
      <c r="E19" s="30" t="s">
        <v>35</v>
      </c>
      <c r="F19" s="73">
        <v>11.78</v>
      </c>
      <c r="G19" s="73">
        <v>1.35</v>
      </c>
      <c r="H19" s="73">
        <v>9.07</v>
      </c>
      <c r="I19" s="73">
        <v>3.87</v>
      </c>
      <c r="J19" s="228">
        <v>0.00128125</v>
      </c>
      <c r="K19" s="173">
        <f>J22</f>
        <v>2233</v>
      </c>
      <c r="L19" s="74" t="s">
        <v>231</v>
      </c>
    </row>
    <row r="20" spans="1:11" ht="15" customHeight="1">
      <c r="A20" s="101"/>
      <c r="F20" s="220"/>
      <c r="G20" s="226"/>
      <c r="H20" s="226"/>
      <c r="I20" s="220"/>
      <c r="J20" s="229"/>
      <c r="K20" s="162">
        <f>K19</f>
        <v>2233</v>
      </c>
    </row>
    <row r="21" spans="1:11" ht="15" customHeight="1">
      <c r="A21" s="101"/>
      <c r="F21" s="221">
        <f>IF(ISBLANK(F19),"",INT(20.0479*(17-F19)^1.835))</f>
        <v>415</v>
      </c>
      <c r="G21" s="221">
        <f>IF(ISBLANK(G19),"",INT(1.84523*(G19*100-75)^1.348))</f>
        <v>460</v>
      </c>
      <c r="H21" s="221">
        <f>IF(ISBLANK(H19),"",INT(56.0211*(H19-1.5)^1.05))</f>
        <v>469</v>
      </c>
      <c r="I21" s="221">
        <f>IF(ISBLANK(I19),"",INT(0.188807*(I19*100-210)^1.41))</f>
        <v>279</v>
      </c>
      <c r="J21" s="221">
        <v>610</v>
      </c>
      <c r="K21" s="180">
        <f>K20</f>
        <v>2233</v>
      </c>
    </row>
    <row r="22" spans="1:11" ht="15" customHeight="1">
      <c r="A22" s="101"/>
      <c r="F22" s="174"/>
      <c r="G22" s="222">
        <f>F21+G21</f>
        <v>875</v>
      </c>
      <c r="H22" s="222">
        <f>H21+G22</f>
        <v>1344</v>
      </c>
      <c r="I22" s="222">
        <f>I21+H22</f>
        <v>1623</v>
      </c>
      <c r="J22" s="222">
        <f>I22+J21</f>
        <v>2233</v>
      </c>
      <c r="K22" s="162">
        <f>K21</f>
        <v>2233</v>
      </c>
    </row>
    <row r="23" spans="1:11" ht="15" customHeight="1">
      <c r="A23" s="101"/>
      <c r="F23" s="174"/>
      <c r="G23" s="174"/>
      <c r="H23" s="174"/>
      <c r="I23" s="174"/>
      <c r="J23" s="222"/>
      <c r="K23" s="162">
        <f>K22</f>
        <v>2233</v>
      </c>
    </row>
    <row r="24" spans="1:12" ht="15" customHeight="1">
      <c r="A24" s="101">
        <v>4</v>
      </c>
      <c r="B24" s="31">
        <v>63</v>
      </c>
      <c r="C24" s="28" t="s">
        <v>98</v>
      </c>
      <c r="D24" s="29" t="s">
        <v>99</v>
      </c>
      <c r="E24" s="30" t="s">
        <v>5</v>
      </c>
      <c r="F24" s="73">
        <v>10.71</v>
      </c>
      <c r="G24" s="73">
        <v>1.2</v>
      </c>
      <c r="H24" s="73">
        <v>9.1</v>
      </c>
      <c r="I24" s="73">
        <v>3.87</v>
      </c>
      <c r="J24" s="228">
        <v>0.0013851851851851853</v>
      </c>
      <c r="K24" s="173">
        <f>J27</f>
        <v>2117</v>
      </c>
      <c r="L24" s="202" t="s">
        <v>97</v>
      </c>
    </row>
    <row r="25" spans="1:11" ht="15" customHeight="1">
      <c r="A25" s="101"/>
      <c r="B25" s="31"/>
      <c r="F25" s="220"/>
      <c r="G25" s="226"/>
      <c r="H25" s="226"/>
      <c r="I25" s="220"/>
      <c r="J25" s="229"/>
      <c r="K25" s="162">
        <f>K24</f>
        <v>2117</v>
      </c>
    </row>
    <row r="26" spans="1:11" ht="15" customHeight="1">
      <c r="A26" s="101"/>
      <c r="B26" s="31"/>
      <c r="F26" s="221">
        <f>IF(ISBLANK(F24),"",INT(20.0479*(17-F24)^1.835))</f>
        <v>585</v>
      </c>
      <c r="G26" s="221">
        <f>IF(ISBLANK(G24),"",INT(1.84523*(G24*100-75)^1.348))</f>
        <v>312</v>
      </c>
      <c r="H26" s="221">
        <f>IF(ISBLANK(H24),"",INT(56.0211*(H24-1.5)^1.05))</f>
        <v>471</v>
      </c>
      <c r="I26" s="221">
        <f>IF(ISBLANK(I24),"",INT(0.188807*(I24*100-210)^1.41))</f>
        <v>279</v>
      </c>
      <c r="J26" s="221">
        <v>470</v>
      </c>
      <c r="K26" s="180">
        <f>K25</f>
        <v>2117</v>
      </c>
    </row>
    <row r="27" spans="1:11" ht="15" customHeight="1">
      <c r="A27" s="101"/>
      <c r="B27" s="31"/>
      <c r="F27" s="222"/>
      <c r="G27" s="222">
        <f>F26+G26</f>
        <v>897</v>
      </c>
      <c r="H27" s="222">
        <f>G27+H26</f>
        <v>1368</v>
      </c>
      <c r="I27" s="222">
        <f>H27+I26</f>
        <v>1647</v>
      </c>
      <c r="J27" s="222">
        <f>I27+J26</f>
        <v>2117</v>
      </c>
      <c r="K27" s="162">
        <f>K26</f>
        <v>2117</v>
      </c>
    </row>
    <row r="28" spans="1:11" ht="15" customHeight="1">
      <c r="A28" s="101"/>
      <c r="B28" s="31"/>
      <c r="F28" s="223"/>
      <c r="G28" s="210"/>
      <c r="H28" s="210"/>
      <c r="I28" s="179"/>
      <c r="J28" s="231"/>
      <c r="K28" s="162">
        <f>K27</f>
        <v>2117</v>
      </c>
    </row>
    <row r="29" spans="1:12" ht="15" customHeight="1">
      <c r="A29" s="101">
        <v>5</v>
      </c>
      <c r="B29" s="31">
        <v>40</v>
      </c>
      <c r="C29" s="28" t="s">
        <v>58</v>
      </c>
      <c r="D29" s="29" t="s">
        <v>33</v>
      </c>
      <c r="E29" s="30" t="s">
        <v>56</v>
      </c>
      <c r="F29" s="73">
        <v>10.43</v>
      </c>
      <c r="G29" s="73">
        <v>1.25</v>
      </c>
      <c r="H29" s="73">
        <v>7.84</v>
      </c>
      <c r="I29" s="73">
        <v>4.38</v>
      </c>
      <c r="J29" s="228">
        <v>0.0015023148148148148</v>
      </c>
      <c r="K29" s="173">
        <f>J32</f>
        <v>2109</v>
      </c>
      <c r="L29" t="s">
        <v>49</v>
      </c>
    </row>
    <row r="30" spans="1:11" ht="15" customHeight="1">
      <c r="A30" s="2"/>
      <c r="B30" s="31"/>
      <c r="F30" s="220"/>
      <c r="G30" s="226"/>
      <c r="H30" s="226"/>
      <c r="I30" s="220"/>
      <c r="J30" s="229"/>
      <c r="K30" s="162">
        <f>K29</f>
        <v>2109</v>
      </c>
    </row>
    <row r="31" spans="1:11" ht="15" customHeight="1">
      <c r="A31" s="101"/>
      <c r="B31" s="31"/>
      <c r="F31" s="221">
        <f>IF(ISBLANK(F29),"",INT(20.0479*(17-F29)^1.835))</f>
        <v>634</v>
      </c>
      <c r="G31" s="221">
        <f>IF(ISBLANK(G29),"",INT(1.84523*(G29*100-75)^1.348))</f>
        <v>359</v>
      </c>
      <c r="H31" s="221">
        <f>IF(ISBLANK(H29),"",INT(56.0211*(H29-1.5)^1.05))</f>
        <v>389</v>
      </c>
      <c r="I31" s="221">
        <f>IF(ISBLANK(I29),"",INT(0.188807*(I29*100-210)^1.41))</f>
        <v>398</v>
      </c>
      <c r="J31" s="221">
        <v>329</v>
      </c>
      <c r="K31" s="180">
        <f>K30</f>
        <v>2109</v>
      </c>
    </row>
    <row r="32" spans="1:11" ht="15" customHeight="1">
      <c r="A32" s="101"/>
      <c r="B32" s="31"/>
      <c r="F32" s="174"/>
      <c r="G32" s="222">
        <f>F31+G31</f>
        <v>993</v>
      </c>
      <c r="H32" s="222">
        <f>H31+G32</f>
        <v>1382</v>
      </c>
      <c r="I32" s="222">
        <f>I31+H32</f>
        <v>1780</v>
      </c>
      <c r="J32" s="222">
        <f>I32+J31</f>
        <v>2109</v>
      </c>
      <c r="K32" s="162">
        <f>K31</f>
        <v>2109</v>
      </c>
    </row>
    <row r="33" spans="1:11" ht="15" customHeight="1">
      <c r="A33" s="101"/>
      <c r="B33" s="31"/>
      <c r="F33" s="174"/>
      <c r="G33" s="174"/>
      <c r="H33" s="174"/>
      <c r="I33" s="222"/>
      <c r="J33" s="222"/>
      <c r="K33" s="162">
        <f>K32</f>
        <v>2109</v>
      </c>
    </row>
    <row r="34" spans="1:12" ht="15" customHeight="1">
      <c r="A34" s="101">
        <v>6</v>
      </c>
      <c r="B34" s="31">
        <v>42</v>
      </c>
      <c r="C34" s="28" t="s">
        <v>208</v>
      </c>
      <c r="D34" s="29" t="s">
        <v>33</v>
      </c>
      <c r="E34" s="30" t="s">
        <v>56</v>
      </c>
      <c r="F34" s="73">
        <v>11.17</v>
      </c>
      <c r="G34" s="73">
        <v>1.25</v>
      </c>
      <c r="H34" s="73">
        <v>9.46</v>
      </c>
      <c r="I34" s="73">
        <v>4.3</v>
      </c>
      <c r="J34" s="228">
        <v>0.0014761574074074071</v>
      </c>
      <c r="K34" s="173">
        <f>J37</f>
        <v>2100</v>
      </c>
      <c r="L34" s="74" t="s">
        <v>202</v>
      </c>
    </row>
    <row r="35" spans="1:11" ht="15" customHeight="1">
      <c r="A35" s="2"/>
      <c r="B35" s="31"/>
      <c r="F35" s="220"/>
      <c r="G35" s="226"/>
      <c r="H35" s="226"/>
      <c r="I35" s="220"/>
      <c r="J35" s="229"/>
      <c r="K35" s="162">
        <f>K34</f>
        <v>2100</v>
      </c>
    </row>
    <row r="36" spans="1:19" ht="15" customHeight="1">
      <c r="A36" s="101"/>
      <c r="B36" s="31"/>
      <c r="F36" s="221">
        <f>IF(ISBLANK(F34),"",INT(20.0479*(17-F34)^1.835))</f>
        <v>509</v>
      </c>
      <c r="G36" s="221">
        <f>IF(ISBLANK(G34),"",INT(1.84523*(G34*100-75)^1.348))</f>
        <v>359</v>
      </c>
      <c r="H36" s="221">
        <f>IF(ISBLANK(H34),"",INT(56.0211*(H34-1.5)^1.05))</f>
        <v>494</v>
      </c>
      <c r="I36" s="221">
        <f>IF(ISBLANK(I34),"",INT(0.188807*(I34*100-210)^1.41))</f>
        <v>379</v>
      </c>
      <c r="J36" s="221">
        <v>359</v>
      </c>
      <c r="K36" s="180">
        <f>K35</f>
        <v>2100</v>
      </c>
      <c r="N36" s="10"/>
      <c r="O36" s="10"/>
      <c r="P36" s="10"/>
      <c r="Q36" s="10"/>
      <c r="R36" s="10"/>
      <c r="S36" s="10"/>
    </row>
    <row r="37" spans="1:19" ht="15" customHeight="1">
      <c r="A37" s="101"/>
      <c r="B37" s="31"/>
      <c r="F37" s="222"/>
      <c r="G37" s="222">
        <f>F36+G36</f>
        <v>868</v>
      </c>
      <c r="H37" s="222">
        <f>H36+G37</f>
        <v>1362</v>
      </c>
      <c r="I37" s="222">
        <f>I36+H37</f>
        <v>1741</v>
      </c>
      <c r="J37" s="222">
        <f>I37+J36</f>
        <v>2100</v>
      </c>
      <c r="K37" s="162">
        <f>K36</f>
        <v>2100</v>
      </c>
      <c r="N37" s="10"/>
      <c r="O37" s="10"/>
      <c r="P37" s="10"/>
      <c r="Q37" s="10"/>
      <c r="R37" s="10"/>
      <c r="S37" s="10"/>
    </row>
    <row r="38" spans="1:19" ht="15" customHeight="1">
      <c r="A38" s="101"/>
      <c r="B38" s="31"/>
      <c r="F38" s="174"/>
      <c r="G38" s="174"/>
      <c r="H38" s="174"/>
      <c r="I38" s="174"/>
      <c r="J38" s="222"/>
      <c r="K38" s="162">
        <f>K37</f>
        <v>2100</v>
      </c>
      <c r="N38" s="10"/>
      <c r="O38" s="10"/>
      <c r="P38" s="10"/>
      <c r="Q38" s="10"/>
      <c r="R38" s="10"/>
      <c r="S38" s="10"/>
    </row>
    <row r="39" spans="1:19" ht="15" customHeight="1">
      <c r="A39" s="101">
        <v>7</v>
      </c>
      <c r="B39" s="27">
        <v>57</v>
      </c>
      <c r="C39" s="28" t="s">
        <v>147</v>
      </c>
      <c r="D39" s="29" t="s">
        <v>148</v>
      </c>
      <c r="E39" s="30" t="s">
        <v>149</v>
      </c>
      <c r="F39" s="73">
        <v>11</v>
      </c>
      <c r="G39" s="73">
        <v>1.35</v>
      </c>
      <c r="H39" s="73">
        <v>8.83</v>
      </c>
      <c r="I39" s="73">
        <v>4.02</v>
      </c>
      <c r="J39" s="228">
        <v>0.0015784722222222224</v>
      </c>
      <c r="K39" s="173">
        <f>J42</f>
        <v>2014</v>
      </c>
      <c r="L39" s="74" t="s">
        <v>150</v>
      </c>
      <c r="N39" s="10"/>
      <c r="O39" s="10"/>
      <c r="P39" s="10"/>
      <c r="Q39" s="10"/>
      <c r="R39" s="10"/>
      <c r="S39" s="10"/>
    </row>
    <row r="40" spans="1:11" ht="15" customHeight="1">
      <c r="A40" s="2"/>
      <c r="F40" s="220"/>
      <c r="G40" s="226"/>
      <c r="H40" s="226"/>
      <c r="I40" s="220"/>
      <c r="J40" s="229"/>
      <c r="K40" s="162">
        <f>K39</f>
        <v>2014</v>
      </c>
    </row>
    <row r="41" spans="1:11" ht="15" customHeight="1">
      <c r="A41" s="101"/>
      <c r="F41" s="221">
        <f>IF(ISBLANK(F39),"",INT(20.0479*(17-F39)^1.835))</f>
        <v>537</v>
      </c>
      <c r="G41" s="221">
        <f>IF(ISBLANK(G39),"",INT(1.84523*(G39*100-75)^1.348))</f>
        <v>460</v>
      </c>
      <c r="H41" s="221">
        <f>IF(ISBLANK(H39),"",INT(56.0211*(H39-1.5)^1.05))</f>
        <v>453</v>
      </c>
      <c r="I41" s="221">
        <f>IF(ISBLANK(I39),"",INT(0.188807*(I39*100-210)^1.41))</f>
        <v>312</v>
      </c>
      <c r="J41" s="221">
        <v>252</v>
      </c>
      <c r="K41" s="180">
        <f>K40</f>
        <v>2014</v>
      </c>
    </row>
    <row r="42" spans="1:11" ht="15" customHeight="1">
      <c r="A42" s="101"/>
      <c r="F42" s="174"/>
      <c r="G42" s="222">
        <f>F41+G41</f>
        <v>997</v>
      </c>
      <c r="H42" s="222">
        <f>G42+H41</f>
        <v>1450</v>
      </c>
      <c r="I42" s="222">
        <f>H42+I41</f>
        <v>1762</v>
      </c>
      <c r="J42" s="222">
        <f>I42+J41</f>
        <v>2014</v>
      </c>
      <c r="K42" s="162">
        <f>K41</f>
        <v>2014</v>
      </c>
    </row>
    <row r="43" spans="1:11" ht="15" customHeight="1">
      <c r="A43" s="101"/>
      <c r="F43" s="175"/>
      <c r="G43" s="176"/>
      <c r="H43" s="176"/>
      <c r="I43" s="85"/>
      <c r="J43" s="230"/>
      <c r="K43" s="162">
        <f>K42</f>
        <v>2014</v>
      </c>
    </row>
    <row r="44" spans="1:12" ht="15" customHeight="1">
      <c r="A44" s="101">
        <v>8</v>
      </c>
      <c r="B44" s="27">
        <v>37</v>
      </c>
      <c r="C44" s="28" t="s">
        <v>55</v>
      </c>
      <c r="D44" s="29" t="s">
        <v>30</v>
      </c>
      <c r="E44" s="30" t="s">
        <v>56</v>
      </c>
      <c r="F44" s="73">
        <v>11.38</v>
      </c>
      <c r="G44" s="73">
        <v>1.3</v>
      </c>
      <c r="H44" s="73">
        <v>7.49</v>
      </c>
      <c r="I44" s="73">
        <v>3.95</v>
      </c>
      <c r="J44" s="228">
        <v>0.0013949074074074074</v>
      </c>
      <c r="K44" s="173">
        <f>J47</f>
        <v>2003</v>
      </c>
      <c r="L44" s="74" t="s">
        <v>63</v>
      </c>
    </row>
    <row r="45" spans="1:11" ht="15" customHeight="1">
      <c r="A45" s="2"/>
      <c r="F45" s="220"/>
      <c r="G45" s="226"/>
      <c r="H45" s="226"/>
      <c r="I45" s="220"/>
      <c r="J45" s="229"/>
      <c r="K45" s="162">
        <f>K44</f>
        <v>2003</v>
      </c>
    </row>
    <row r="46" spans="1:11" ht="15" customHeight="1">
      <c r="A46" s="101"/>
      <c r="F46" s="221">
        <f>IF(ISBLANK(F44),"",INT(20.0479*(17-F44)^1.835))</f>
        <v>476</v>
      </c>
      <c r="G46" s="221">
        <f>IF(ISBLANK(G44),"",INT(1.84523*(G44*100-75)^1.348))</f>
        <v>409</v>
      </c>
      <c r="H46" s="221">
        <f>IF(ISBLANK(H44),"",INT(56.0211*(H44-1.5)^1.05))</f>
        <v>366</v>
      </c>
      <c r="I46" s="221">
        <f>IF(ISBLANK(I44),"",INT(0.188807*(I44*100-210)^1.41))</f>
        <v>296</v>
      </c>
      <c r="J46" s="221">
        <v>456</v>
      </c>
      <c r="K46" s="180">
        <f>K45</f>
        <v>2003</v>
      </c>
    </row>
    <row r="47" spans="1:11" ht="15" customHeight="1">
      <c r="A47" s="101"/>
      <c r="F47" s="174"/>
      <c r="G47" s="222">
        <f>F46+G46</f>
        <v>885</v>
      </c>
      <c r="H47" s="222">
        <f>G47+H46</f>
        <v>1251</v>
      </c>
      <c r="I47" s="222">
        <f>H47+I46</f>
        <v>1547</v>
      </c>
      <c r="J47" s="222">
        <f>I47+J46</f>
        <v>2003</v>
      </c>
      <c r="K47" s="162">
        <f>K46</f>
        <v>2003</v>
      </c>
    </row>
    <row r="48" spans="1:11" ht="15" customHeight="1">
      <c r="A48" s="101"/>
      <c r="F48" s="174"/>
      <c r="G48" s="174"/>
      <c r="H48" s="174"/>
      <c r="I48" s="174"/>
      <c r="J48" s="222"/>
      <c r="K48" s="162">
        <f>K47</f>
        <v>2003</v>
      </c>
    </row>
    <row r="49" spans="1:12" ht="15" customHeight="1">
      <c r="A49" s="101">
        <v>9</v>
      </c>
      <c r="B49" s="31">
        <v>70</v>
      </c>
      <c r="C49" s="32" t="s">
        <v>83</v>
      </c>
      <c r="D49" s="33" t="s">
        <v>262</v>
      </c>
      <c r="E49" s="32" t="s">
        <v>6</v>
      </c>
      <c r="F49" s="73">
        <v>11.22</v>
      </c>
      <c r="G49" s="73">
        <v>1.25</v>
      </c>
      <c r="H49" s="73">
        <v>5.83</v>
      </c>
      <c r="I49" s="73">
        <v>4.42</v>
      </c>
      <c r="J49" s="228">
        <v>0.0014928240740740741</v>
      </c>
      <c r="K49" s="173">
        <f>J52</f>
        <v>1869</v>
      </c>
      <c r="L49" s="202" t="s">
        <v>123</v>
      </c>
    </row>
    <row r="50" spans="1:11" ht="15" customHeight="1">
      <c r="A50" s="2"/>
      <c r="B50" s="31"/>
      <c r="F50" s="220"/>
      <c r="G50" s="226"/>
      <c r="H50" s="226"/>
      <c r="I50" s="220"/>
      <c r="J50" s="229"/>
      <c r="K50" s="162">
        <f>K49</f>
        <v>1869</v>
      </c>
    </row>
    <row r="51" spans="1:11" ht="15" customHeight="1">
      <c r="A51" s="101"/>
      <c r="B51" s="31"/>
      <c r="F51" s="221">
        <f>IF(ISBLANK(F49),"",INT(20.0479*(17-F49)^1.835))</f>
        <v>501</v>
      </c>
      <c r="G51" s="221">
        <f>IF(ISBLANK(G49),"",INT(1.84523*(G49*100-75)^1.348))</f>
        <v>359</v>
      </c>
      <c r="H51" s="221">
        <f>IF(ISBLANK(H49),"",INT(56.0211*(H49-1.5)^1.05))</f>
        <v>261</v>
      </c>
      <c r="I51" s="221">
        <f>IF(ISBLANK(I49),"",INT(0.188807*(I49*100-210)^1.41))</f>
        <v>408</v>
      </c>
      <c r="J51" s="221">
        <v>340</v>
      </c>
      <c r="K51" s="180">
        <f>K50</f>
        <v>1869</v>
      </c>
    </row>
    <row r="52" spans="1:11" ht="15" customHeight="1">
      <c r="A52" s="101"/>
      <c r="B52" s="31"/>
      <c r="F52" s="174"/>
      <c r="G52" s="222">
        <f>F51+G51</f>
        <v>860</v>
      </c>
      <c r="H52" s="222">
        <f>H51+G52</f>
        <v>1121</v>
      </c>
      <c r="I52" s="222">
        <f>I51+H52</f>
        <v>1529</v>
      </c>
      <c r="J52" s="222">
        <f>I52+J51</f>
        <v>1869</v>
      </c>
      <c r="K52" s="162">
        <f>K51</f>
        <v>1869</v>
      </c>
    </row>
    <row r="53" spans="1:11" ht="15" customHeight="1">
      <c r="A53" s="101"/>
      <c r="B53" s="31"/>
      <c r="F53" s="174"/>
      <c r="G53" s="174"/>
      <c r="H53" s="174"/>
      <c r="I53" s="174"/>
      <c r="J53" s="222"/>
      <c r="K53" s="162">
        <f>K52</f>
        <v>1869</v>
      </c>
    </row>
    <row r="54" spans="1:12" ht="15" customHeight="1">
      <c r="A54" s="101">
        <v>10</v>
      </c>
      <c r="B54" s="27">
        <v>62</v>
      </c>
      <c r="C54" s="28" t="s">
        <v>247</v>
      </c>
      <c r="D54" s="29" t="s">
        <v>248</v>
      </c>
      <c r="E54" s="30" t="s">
        <v>5</v>
      </c>
      <c r="F54" s="73">
        <v>11.46</v>
      </c>
      <c r="G54" s="73">
        <v>1.2</v>
      </c>
      <c r="H54" s="73">
        <v>7.05</v>
      </c>
      <c r="I54" s="73">
        <v>3.71</v>
      </c>
      <c r="J54" s="228">
        <v>0.0014473379629629628</v>
      </c>
      <c r="K54" s="173">
        <f>J57</f>
        <v>1749</v>
      </c>
      <c r="L54" s="74" t="s">
        <v>48</v>
      </c>
    </row>
    <row r="55" spans="1:11" ht="15" customHeight="1">
      <c r="A55" s="2"/>
      <c r="B55" s="31"/>
      <c r="C55" s="32"/>
      <c r="D55" s="33"/>
      <c r="E55" s="32"/>
      <c r="F55" s="220"/>
      <c r="G55" s="226"/>
      <c r="H55" s="226"/>
      <c r="I55" s="220"/>
      <c r="J55" s="229"/>
      <c r="K55" s="162">
        <f>K54</f>
        <v>1749</v>
      </c>
    </row>
    <row r="56" spans="1:11" ht="15" customHeight="1">
      <c r="A56" s="101"/>
      <c r="B56" s="31"/>
      <c r="C56" s="32"/>
      <c r="D56" s="33"/>
      <c r="E56" s="32"/>
      <c r="F56" s="221">
        <f>IF(ISBLANK(F54),"",INT(20.0479*(17-F54)^1.835))</f>
        <v>463</v>
      </c>
      <c r="G56" s="221">
        <f>IF(ISBLANK(G54),"",INT(1.84523*(G54*100-75)^1.348))</f>
        <v>312</v>
      </c>
      <c r="H56" s="221">
        <f>IF(ISBLANK(H54),"",INT(56.0211*(H54-1.5)^1.05))</f>
        <v>338</v>
      </c>
      <c r="I56" s="221">
        <f>IF(ISBLANK(I54),"",INT(0.188807*(I54*100-210)^1.41))</f>
        <v>244</v>
      </c>
      <c r="J56" s="221">
        <v>392</v>
      </c>
      <c r="K56" s="180">
        <f>K55</f>
        <v>1749</v>
      </c>
    </row>
    <row r="57" spans="1:11" ht="15" customHeight="1">
      <c r="A57" s="101"/>
      <c r="B57" s="31"/>
      <c r="C57" s="32"/>
      <c r="D57" s="33"/>
      <c r="E57" s="32"/>
      <c r="F57" s="174"/>
      <c r="G57" s="222">
        <f>F56+G56</f>
        <v>775</v>
      </c>
      <c r="H57" s="222">
        <f>H56+G57</f>
        <v>1113</v>
      </c>
      <c r="I57" s="222">
        <f>H57+I56</f>
        <v>1357</v>
      </c>
      <c r="J57" s="222">
        <f>I57+J56</f>
        <v>1749</v>
      </c>
      <c r="K57" s="162">
        <f>K56</f>
        <v>1749</v>
      </c>
    </row>
    <row r="58" spans="1:19" ht="15" customHeight="1">
      <c r="A58" s="101"/>
      <c r="B58" s="31"/>
      <c r="C58" s="32"/>
      <c r="D58" s="33"/>
      <c r="E58" s="32"/>
      <c r="F58" s="179"/>
      <c r="G58" s="210"/>
      <c r="H58" s="210"/>
      <c r="I58" s="179"/>
      <c r="J58" s="231"/>
      <c r="K58" s="162">
        <f>K57</f>
        <v>1749</v>
      </c>
      <c r="O58" s="10"/>
      <c r="P58" s="10"/>
      <c r="Q58" s="10"/>
      <c r="R58" s="10"/>
      <c r="S58" s="10"/>
    </row>
    <row r="59" spans="1:12" ht="15" customHeight="1">
      <c r="A59" s="101">
        <v>11</v>
      </c>
      <c r="B59" s="31">
        <v>20</v>
      </c>
      <c r="C59" s="32" t="s">
        <v>90</v>
      </c>
      <c r="D59" s="33" t="s">
        <v>30</v>
      </c>
      <c r="E59" s="32" t="s">
        <v>89</v>
      </c>
      <c r="F59" s="73">
        <v>12.25</v>
      </c>
      <c r="G59" s="73">
        <v>1.2</v>
      </c>
      <c r="H59" s="73">
        <v>9.07</v>
      </c>
      <c r="I59" s="73">
        <v>3.63</v>
      </c>
      <c r="J59" s="228">
        <v>0.0014902777777777777</v>
      </c>
      <c r="K59" s="173">
        <f>J62</f>
        <v>1700</v>
      </c>
      <c r="L59" s="74" t="s">
        <v>47</v>
      </c>
    </row>
    <row r="60" spans="1:11" ht="15" customHeight="1">
      <c r="A60" s="2"/>
      <c r="F60" s="220"/>
      <c r="G60" s="226"/>
      <c r="H60" s="226"/>
      <c r="I60" s="220"/>
      <c r="J60" s="229"/>
      <c r="K60" s="162">
        <f>K59</f>
        <v>1700</v>
      </c>
    </row>
    <row r="61" spans="1:11" ht="15" customHeight="1">
      <c r="A61" s="101"/>
      <c r="F61" s="221">
        <f>IF(ISBLANK(F59),"",INT(20.0479*(17-F59)^1.835))</f>
        <v>349</v>
      </c>
      <c r="G61" s="221">
        <f>IF(ISBLANK(G59),"",INT(1.84523*(G59*100-75)^1.348))</f>
        <v>312</v>
      </c>
      <c r="H61" s="221">
        <f>IF(ISBLANK(H59),"",INT(56.0211*(H59-1.5)^1.05))</f>
        <v>469</v>
      </c>
      <c r="I61" s="221">
        <f>IF(ISBLANK(I59),"",INT(0.188807*(I59*100-210)^1.41))</f>
        <v>227</v>
      </c>
      <c r="J61" s="221">
        <v>343</v>
      </c>
      <c r="K61" s="180">
        <f>K60</f>
        <v>1700</v>
      </c>
    </row>
    <row r="62" spans="1:11" ht="15" customHeight="1">
      <c r="A62" s="101"/>
      <c r="F62" s="174"/>
      <c r="G62" s="222">
        <f>F61+G61</f>
        <v>661</v>
      </c>
      <c r="H62" s="222">
        <f>H61+G62</f>
        <v>1130</v>
      </c>
      <c r="I62" s="222">
        <f>H62+I61</f>
        <v>1357</v>
      </c>
      <c r="J62" s="222">
        <f>I62+J61</f>
        <v>1700</v>
      </c>
      <c r="K62" s="162">
        <f>K61</f>
        <v>1700</v>
      </c>
    </row>
    <row r="63" spans="1:11" ht="15" customHeight="1">
      <c r="A63" s="101"/>
      <c r="F63" s="179"/>
      <c r="G63" s="210"/>
      <c r="H63" s="210"/>
      <c r="I63" s="179"/>
      <c r="J63" s="231"/>
      <c r="K63" s="162">
        <f>K62</f>
        <v>1700</v>
      </c>
    </row>
    <row r="64" spans="1:12" ht="15" customHeight="1">
      <c r="A64" s="101">
        <v>12</v>
      </c>
      <c r="B64" s="31">
        <v>9</v>
      </c>
      <c r="C64" s="32" t="s">
        <v>87</v>
      </c>
      <c r="D64" s="33" t="s">
        <v>33</v>
      </c>
      <c r="E64" s="32" t="s">
        <v>35</v>
      </c>
      <c r="F64" s="73">
        <v>12.57</v>
      </c>
      <c r="G64" s="73">
        <v>1.3</v>
      </c>
      <c r="H64" s="73">
        <v>6.53</v>
      </c>
      <c r="I64" s="73">
        <v>3.75</v>
      </c>
      <c r="J64" s="228">
        <v>0.001499537037037037</v>
      </c>
      <c r="K64" s="173">
        <f>J67</f>
        <v>1606</v>
      </c>
      <c r="L64" s="74" t="s">
        <v>84</v>
      </c>
    </row>
    <row r="65" spans="1:11" ht="15" customHeight="1">
      <c r="A65" s="2"/>
      <c r="B65" s="31"/>
      <c r="F65" s="220"/>
      <c r="G65" s="226"/>
      <c r="H65" s="226"/>
      <c r="I65" s="220"/>
      <c r="J65" s="229"/>
      <c r="K65" s="162">
        <f>K64</f>
        <v>1606</v>
      </c>
    </row>
    <row r="66" spans="1:11" ht="15" customHeight="1">
      <c r="A66" s="98"/>
      <c r="B66" s="31"/>
      <c r="F66" s="221">
        <f>IF(ISBLANK(F64),"",INT(20.0479*(17-F64)^1.835))</f>
        <v>307</v>
      </c>
      <c r="G66" s="221">
        <f>IF(ISBLANK(G64),"",INT(1.84523*(G64*100-75)^1.348))</f>
        <v>409</v>
      </c>
      <c r="H66" s="221">
        <f>IF(ISBLANK(H64),"",INT(56.0211*(H64-1.5)^1.05))</f>
        <v>305</v>
      </c>
      <c r="I66" s="221">
        <f>IF(ISBLANK(I64),"",INT(0.188807*(I64*100-210)^1.41))</f>
        <v>252</v>
      </c>
      <c r="J66" s="221">
        <v>333</v>
      </c>
      <c r="K66" s="180">
        <f>K65</f>
        <v>1606</v>
      </c>
    </row>
    <row r="67" spans="1:11" ht="15" customHeight="1">
      <c r="A67" s="98"/>
      <c r="B67" s="31"/>
      <c r="F67" s="174"/>
      <c r="G67" s="222">
        <f>F66+G66</f>
        <v>716</v>
      </c>
      <c r="H67" s="222">
        <f>H66+G67</f>
        <v>1021</v>
      </c>
      <c r="I67" s="222">
        <f>H67+I66</f>
        <v>1273</v>
      </c>
      <c r="J67" s="222">
        <f>I67+J66</f>
        <v>1606</v>
      </c>
      <c r="K67" s="162">
        <f>K66</f>
        <v>1606</v>
      </c>
    </row>
    <row r="68" spans="1:11" ht="15" customHeight="1">
      <c r="A68" s="98"/>
      <c r="B68" s="31"/>
      <c r="F68" s="174"/>
      <c r="G68" s="174"/>
      <c r="H68" s="174"/>
      <c r="I68" s="174"/>
      <c r="J68" s="222"/>
      <c r="K68" s="162">
        <f>K67</f>
        <v>1606</v>
      </c>
    </row>
    <row r="69" spans="1:12" ht="15" customHeight="1">
      <c r="A69" s="101">
        <v>13</v>
      </c>
      <c r="B69" s="124">
        <v>3</v>
      </c>
      <c r="C69" s="28" t="s">
        <v>233</v>
      </c>
      <c r="D69" s="29" t="s">
        <v>30</v>
      </c>
      <c r="E69" s="30" t="s">
        <v>35</v>
      </c>
      <c r="F69" s="73">
        <v>11.46</v>
      </c>
      <c r="G69" s="73">
        <v>1.2</v>
      </c>
      <c r="H69" s="73">
        <v>6.32</v>
      </c>
      <c r="I69" s="73">
        <v>3.73</v>
      </c>
      <c r="J69" s="228">
        <v>0.0015471064814814816</v>
      </c>
      <c r="K69" s="173">
        <f>J72</f>
        <v>1598</v>
      </c>
      <c r="L69" s="74" t="s">
        <v>231</v>
      </c>
    </row>
    <row r="70" spans="1:11" ht="15" customHeight="1">
      <c r="A70" s="2"/>
      <c r="F70" s="220"/>
      <c r="G70" s="226"/>
      <c r="H70" s="226"/>
      <c r="I70" s="220"/>
      <c r="J70" s="229"/>
      <c r="K70" s="162">
        <f>K69</f>
        <v>1598</v>
      </c>
    </row>
    <row r="71" spans="1:11" ht="15" customHeight="1">
      <c r="A71" s="98"/>
      <c r="F71" s="221">
        <f>IF(ISBLANK(F69),"",INT(20.0479*(17-F69)^1.835))</f>
        <v>463</v>
      </c>
      <c r="G71" s="221">
        <f>IF(ISBLANK(G69),"",INT(1.84523*(G69*100-75)^1.348))</f>
        <v>312</v>
      </c>
      <c r="H71" s="221">
        <f>IF(ISBLANK(H69),"",INT(56.0211*(H69-1.5)^1.05))</f>
        <v>292</v>
      </c>
      <c r="I71" s="221">
        <f>IF(ISBLANK(I69),"",INT(0.188807*(I69*100-210)^1.41))</f>
        <v>248</v>
      </c>
      <c r="J71" s="221">
        <v>283</v>
      </c>
      <c r="K71" s="180">
        <f>K70</f>
        <v>1598</v>
      </c>
    </row>
    <row r="72" spans="1:11" ht="15" customHeight="1">
      <c r="A72" s="101"/>
      <c r="F72" s="174"/>
      <c r="G72" s="222">
        <f>F71+G71</f>
        <v>775</v>
      </c>
      <c r="H72" s="222">
        <f>H71+G72</f>
        <v>1067</v>
      </c>
      <c r="I72" s="222">
        <f>H72+I71</f>
        <v>1315</v>
      </c>
      <c r="J72" s="222">
        <f>I72+J71</f>
        <v>1598</v>
      </c>
      <c r="K72" s="162">
        <f>K71</f>
        <v>1598</v>
      </c>
    </row>
    <row r="73" spans="1:11" ht="15" customHeight="1">
      <c r="A73" s="101"/>
      <c r="F73" s="175"/>
      <c r="G73" s="176"/>
      <c r="H73" s="176"/>
      <c r="I73" s="85"/>
      <c r="J73" s="230"/>
      <c r="K73" s="162">
        <f>K72</f>
        <v>1598</v>
      </c>
    </row>
    <row r="74" spans="1:12" ht="15" customHeight="1">
      <c r="A74" s="101">
        <v>14</v>
      </c>
      <c r="B74" s="31">
        <v>64</v>
      </c>
      <c r="C74" s="32" t="s">
        <v>103</v>
      </c>
      <c r="D74" s="33" t="s">
        <v>104</v>
      </c>
      <c r="E74" s="32" t="s">
        <v>5</v>
      </c>
      <c r="F74" s="73">
        <v>12.06</v>
      </c>
      <c r="G74" s="73">
        <v>1.2</v>
      </c>
      <c r="H74" s="73">
        <v>6.39</v>
      </c>
      <c r="I74" s="73">
        <v>3.36</v>
      </c>
      <c r="J74" s="228">
        <v>0.0014498842592592593</v>
      </c>
      <c r="K74" s="173">
        <f>J77</f>
        <v>1544</v>
      </c>
      <c r="L74" s="74" t="s">
        <v>97</v>
      </c>
    </row>
    <row r="75" spans="1:11" ht="15" customHeight="1">
      <c r="A75" s="2"/>
      <c r="B75" s="31"/>
      <c r="F75" s="220"/>
      <c r="G75" s="226"/>
      <c r="H75" s="226"/>
      <c r="I75" s="220"/>
      <c r="J75" s="229"/>
      <c r="K75" s="162">
        <f>K74</f>
        <v>1544</v>
      </c>
    </row>
    <row r="76" spans="1:11" ht="15" customHeight="1">
      <c r="A76" s="101"/>
      <c r="B76" s="31"/>
      <c r="F76" s="221">
        <f>IF(ISBLANK(F74),"",INT(20.0479*(17-F74)^1.835))</f>
        <v>375</v>
      </c>
      <c r="G76" s="221">
        <f>IF(ISBLANK(G74),"",INT(1.84523*(G74*100-75)^1.348))</f>
        <v>312</v>
      </c>
      <c r="H76" s="221">
        <f>IF(ISBLANK(H74),"",INT(56.0211*(H74-1.5)^1.05))</f>
        <v>296</v>
      </c>
      <c r="I76" s="221">
        <f>IF(ISBLANK(I74),"",INT(0.188807*(I74*100-210)^1.41))</f>
        <v>172</v>
      </c>
      <c r="J76" s="221">
        <v>389</v>
      </c>
      <c r="K76" s="180">
        <f>K75</f>
        <v>1544</v>
      </c>
    </row>
    <row r="77" spans="1:11" ht="15" customHeight="1">
      <c r="A77" s="101"/>
      <c r="B77" s="31"/>
      <c r="F77" s="174"/>
      <c r="G77" s="222">
        <f>F76+G76</f>
        <v>687</v>
      </c>
      <c r="H77" s="222">
        <f>H76+G77</f>
        <v>983</v>
      </c>
      <c r="I77" s="222">
        <f>H77+I76</f>
        <v>1155</v>
      </c>
      <c r="J77" s="222">
        <f>I77+J76</f>
        <v>1544</v>
      </c>
      <c r="K77" s="162">
        <f>K76</f>
        <v>1544</v>
      </c>
    </row>
    <row r="78" spans="1:11" ht="15" customHeight="1">
      <c r="A78" s="101"/>
      <c r="B78" s="31"/>
      <c r="F78" s="174"/>
      <c r="G78" s="174"/>
      <c r="H78" s="174"/>
      <c r="I78" s="222"/>
      <c r="J78" s="222"/>
      <c r="K78" s="162">
        <f>K77</f>
        <v>1544</v>
      </c>
    </row>
    <row r="79" spans="1:12" ht="15" customHeight="1">
      <c r="A79" s="101">
        <v>15</v>
      </c>
      <c r="B79" s="31">
        <v>21</v>
      </c>
      <c r="C79" s="32" t="s">
        <v>38</v>
      </c>
      <c r="D79" s="33" t="s">
        <v>33</v>
      </c>
      <c r="E79" s="32" t="s">
        <v>89</v>
      </c>
      <c r="F79" s="73">
        <v>12.11</v>
      </c>
      <c r="G79" s="73">
        <v>1.15</v>
      </c>
      <c r="H79" s="73">
        <v>7.73</v>
      </c>
      <c r="I79" s="73">
        <v>3.82</v>
      </c>
      <c r="J79" s="228">
        <v>0.0015743055555555554</v>
      </c>
      <c r="K79" s="173">
        <f>J82</f>
        <v>1539</v>
      </c>
      <c r="L79" s="74" t="s">
        <v>47</v>
      </c>
    </row>
    <row r="80" spans="1:11" ht="15" customHeight="1">
      <c r="A80" s="2"/>
      <c r="B80" s="31"/>
      <c r="F80" s="220"/>
      <c r="G80" s="226"/>
      <c r="H80" s="226"/>
      <c r="I80" s="220"/>
      <c r="J80" s="229"/>
      <c r="K80" s="162">
        <f>K79</f>
        <v>1539</v>
      </c>
    </row>
    <row r="81" spans="1:11" ht="15" customHeight="1">
      <c r="A81" s="101"/>
      <c r="B81" s="31"/>
      <c r="F81" s="221">
        <f>IF(ISBLANK(F79),"",INT(20.0479*(17-F79)^1.835))</f>
        <v>368</v>
      </c>
      <c r="G81" s="221">
        <f>IF(ISBLANK(G79),"",INT(1.84523*(G79*100-75)^1.348))</f>
        <v>266</v>
      </c>
      <c r="H81" s="221">
        <f>IF(ISBLANK(H79),"",INT(56.0211*(H79-1.5)^1.05))</f>
        <v>382</v>
      </c>
      <c r="I81" s="221">
        <f>IF(ISBLANK(I79),"",INT(0.188807*(I79*100-210)^1.41))</f>
        <v>267</v>
      </c>
      <c r="J81" s="221">
        <v>256</v>
      </c>
      <c r="K81" s="180">
        <f>K80</f>
        <v>1539</v>
      </c>
    </row>
    <row r="82" spans="1:11" ht="15" customHeight="1">
      <c r="A82" s="101"/>
      <c r="B82" s="31"/>
      <c r="F82" s="174"/>
      <c r="G82" s="222">
        <f>F81+G81</f>
        <v>634</v>
      </c>
      <c r="H82" s="222">
        <f>H81+G82</f>
        <v>1016</v>
      </c>
      <c r="I82" s="222">
        <f>H82+I81</f>
        <v>1283</v>
      </c>
      <c r="J82" s="222">
        <f>I82+J81</f>
        <v>1539</v>
      </c>
      <c r="K82" s="162">
        <f>K81</f>
        <v>1539</v>
      </c>
    </row>
    <row r="83" spans="1:11" ht="15" customHeight="1">
      <c r="A83" s="101"/>
      <c r="B83" s="31"/>
      <c r="F83" s="178"/>
      <c r="G83" s="178"/>
      <c r="H83" s="178"/>
      <c r="I83" s="178"/>
      <c r="J83" s="227"/>
      <c r="K83" s="162">
        <f>K82</f>
        <v>1539</v>
      </c>
    </row>
    <row r="84" spans="1:12" ht="15" customHeight="1">
      <c r="A84" s="101">
        <v>16</v>
      </c>
      <c r="B84" s="31">
        <v>11</v>
      </c>
      <c r="C84" s="28" t="s">
        <v>238</v>
      </c>
      <c r="D84" s="29" t="s">
        <v>30</v>
      </c>
      <c r="E84" s="30" t="s">
        <v>35</v>
      </c>
      <c r="F84" s="73">
        <v>11.81</v>
      </c>
      <c r="G84" s="73">
        <v>1.25</v>
      </c>
      <c r="H84" s="73">
        <v>5.83</v>
      </c>
      <c r="I84" s="73">
        <v>3.72</v>
      </c>
      <c r="J84" s="228">
        <v>0.001573611111111111</v>
      </c>
      <c r="K84" s="173">
        <f>J87</f>
        <v>1534</v>
      </c>
      <c r="L84" s="202" t="s">
        <v>51</v>
      </c>
    </row>
    <row r="85" spans="1:11" ht="15" customHeight="1">
      <c r="A85" s="2"/>
      <c r="B85" s="31"/>
      <c r="F85" s="220"/>
      <c r="G85" s="226"/>
      <c r="H85" s="226"/>
      <c r="I85" s="220"/>
      <c r="J85" s="229"/>
      <c r="K85" s="162">
        <f>K84</f>
        <v>1534</v>
      </c>
    </row>
    <row r="86" spans="1:11" ht="15" customHeight="1">
      <c r="A86" s="101"/>
      <c r="B86" s="31"/>
      <c r="F86" s="221">
        <f>IF(ISBLANK(F84),"",INT(20.0479*(17-F84)^1.835))</f>
        <v>411</v>
      </c>
      <c r="G86" s="221">
        <f>IF(ISBLANK(G84),"",INT(1.84523*(G84*100-75)^1.348))</f>
        <v>359</v>
      </c>
      <c r="H86" s="221">
        <f>IF(ISBLANK(H84),"",INT(56.0211*(H84-1.5)^1.05))</f>
        <v>261</v>
      </c>
      <c r="I86" s="221">
        <f>IF(ISBLANK(I84),"",INT(0.188807*(I84*100-210)^1.41))</f>
        <v>246</v>
      </c>
      <c r="J86" s="221">
        <v>257</v>
      </c>
      <c r="K86" s="180">
        <f>K85</f>
        <v>1534</v>
      </c>
    </row>
    <row r="87" spans="1:11" ht="15" customHeight="1">
      <c r="A87" s="101"/>
      <c r="B87" s="31"/>
      <c r="F87" s="174"/>
      <c r="G87" s="222">
        <f>F86+G86</f>
        <v>770</v>
      </c>
      <c r="H87" s="222">
        <f>H86+G87</f>
        <v>1031</v>
      </c>
      <c r="I87" s="222">
        <f>H87+I86</f>
        <v>1277</v>
      </c>
      <c r="J87" s="222">
        <f>I87+J86</f>
        <v>1534</v>
      </c>
      <c r="K87" s="162">
        <f>K86</f>
        <v>1534</v>
      </c>
    </row>
    <row r="88" spans="1:11" ht="15" customHeight="1">
      <c r="A88" s="101"/>
      <c r="B88" s="31"/>
      <c r="F88" s="175"/>
      <c r="G88" s="176"/>
      <c r="H88" s="176"/>
      <c r="I88" s="175"/>
      <c r="J88" s="230"/>
      <c r="K88" s="162">
        <f>K87</f>
        <v>1534</v>
      </c>
    </row>
    <row r="89" spans="1:19" ht="15" customHeight="1">
      <c r="A89" s="101">
        <v>17</v>
      </c>
      <c r="B89" s="27">
        <v>65</v>
      </c>
      <c r="C89" s="28" t="s">
        <v>249</v>
      </c>
      <c r="D89" s="29" t="s">
        <v>250</v>
      </c>
      <c r="E89" s="30" t="s">
        <v>5</v>
      </c>
      <c r="F89" s="73">
        <v>12.72</v>
      </c>
      <c r="G89" s="73">
        <v>1.2</v>
      </c>
      <c r="H89" s="73">
        <v>8.88</v>
      </c>
      <c r="I89" s="73">
        <v>3.8</v>
      </c>
      <c r="J89" s="228">
        <v>0.0016880787037037036</v>
      </c>
      <c r="K89" s="173">
        <f>J92</f>
        <v>1475</v>
      </c>
      <c r="L89" s="74" t="s">
        <v>97</v>
      </c>
      <c r="P89" s="10"/>
      <c r="Q89" s="10"/>
      <c r="R89" s="10"/>
      <c r="S89" s="10"/>
    </row>
    <row r="90" spans="1:19" ht="15" customHeight="1">
      <c r="A90" s="2"/>
      <c r="F90" s="220"/>
      <c r="G90" s="226"/>
      <c r="H90" s="226"/>
      <c r="I90" s="220"/>
      <c r="J90" s="229"/>
      <c r="K90" s="162">
        <f>K89</f>
        <v>1475</v>
      </c>
      <c r="P90" s="10"/>
      <c r="Q90" s="68"/>
      <c r="R90" s="10"/>
      <c r="S90" s="10"/>
    </row>
    <row r="91" spans="1:19" ht="15" customHeight="1">
      <c r="A91" s="101"/>
      <c r="F91" s="221">
        <f>IF(ISBLANK(F89),"",INT(20.0479*(17-F89)^1.835))</f>
        <v>288</v>
      </c>
      <c r="G91" s="221">
        <f>IF(ISBLANK(G89),"",INT(1.84523*(G89*100-75)^1.348))</f>
        <v>312</v>
      </c>
      <c r="H91" s="221">
        <f>IF(ISBLANK(H89),"",INT(56.0211*(H89-1.5)^1.05))</f>
        <v>456</v>
      </c>
      <c r="I91" s="221">
        <f>IF(ISBLANK(I89),"",INT(0.188807*(I89*100-210)^1.41))</f>
        <v>263</v>
      </c>
      <c r="J91" s="221">
        <v>156</v>
      </c>
      <c r="K91" s="180">
        <f>K90</f>
        <v>1475</v>
      </c>
      <c r="P91" s="10"/>
      <c r="Q91" s="68"/>
      <c r="R91" s="10"/>
      <c r="S91" s="10"/>
    </row>
    <row r="92" spans="1:19" ht="15" customHeight="1">
      <c r="A92" s="101"/>
      <c r="F92" s="174"/>
      <c r="G92" s="222">
        <f>F91+G91</f>
        <v>600</v>
      </c>
      <c r="H92" s="222">
        <f>H91+G92</f>
        <v>1056</v>
      </c>
      <c r="I92" s="222">
        <f>H92+I91</f>
        <v>1319</v>
      </c>
      <c r="J92" s="222">
        <f>I92+J91</f>
        <v>1475</v>
      </c>
      <c r="K92" s="162">
        <f>K91</f>
        <v>1475</v>
      </c>
      <c r="P92" s="10"/>
      <c r="Q92" s="68"/>
      <c r="R92" s="10"/>
      <c r="S92" s="10"/>
    </row>
    <row r="93" spans="1:19" ht="15" customHeight="1">
      <c r="A93" s="101"/>
      <c r="F93" s="175"/>
      <c r="G93" s="176"/>
      <c r="H93" s="176"/>
      <c r="I93" s="175"/>
      <c r="J93" s="230"/>
      <c r="K93" s="162">
        <f>K92</f>
        <v>1475</v>
      </c>
      <c r="P93" s="10"/>
      <c r="Q93" s="68"/>
      <c r="R93" s="10"/>
      <c r="S93" s="10"/>
    </row>
    <row r="94" spans="1:19" ht="15" customHeight="1">
      <c r="A94" s="101">
        <v>18</v>
      </c>
      <c r="B94" s="31">
        <v>71</v>
      </c>
      <c r="C94" s="32" t="s">
        <v>81</v>
      </c>
      <c r="D94" s="33" t="s">
        <v>82</v>
      </c>
      <c r="E94" s="32" t="s">
        <v>6</v>
      </c>
      <c r="F94" s="73">
        <v>12.66</v>
      </c>
      <c r="G94" s="73">
        <v>1.1</v>
      </c>
      <c r="H94" s="73">
        <v>6.58</v>
      </c>
      <c r="I94" s="73">
        <v>3.56</v>
      </c>
      <c r="J94" s="228">
        <v>0.0014564814814814813</v>
      </c>
      <c r="K94" s="173">
        <f>J97</f>
        <v>1419</v>
      </c>
      <c r="L94" s="74" t="s">
        <v>123</v>
      </c>
      <c r="P94" s="10"/>
      <c r="Q94" s="68"/>
      <c r="R94" s="10"/>
      <c r="S94" s="10"/>
    </row>
    <row r="95" spans="1:19" ht="15">
      <c r="A95" s="2"/>
      <c r="B95" s="31"/>
      <c r="F95" s="220"/>
      <c r="G95" s="226"/>
      <c r="H95" s="226"/>
      <c r="I95" s="220"/>
      <c r="J95" s="229"/>
      <c r="K95" s="162">
        <f>K94</f>
        <v>1419</v>
      </c>
      <c r="P95" s="10"/>
      <c r="Q95" s="68"/>
      <c r="R95" s="10"/>
      <c r="S95" s="10"/>
    </row>
    <row r="96" spans="2:19" ht="15">
      <c r="B96" s="31"/>
      <c r="F96" s="221">
        <f>IF(ISBLANK(F94),"",INT(20.0479*(17-F94)^1.835))</f>
        <v>296</v>
      </c>
      <c r="G96" s="221">
        <f>IF(ISBLANK(G94),"",INT(1.84523*(G94*100-75)^1.348))</f>
        <v>222</v>
      </c>
      <c r="H96" s="221">
        <f>IF(ISBLANK(H94),"",INT(56.0211*(H94-1.5)^1.05))</f>
        <v>308</v>
      </c>
      <c r="I96" s="221">
        <f>IF(ISBLANK(I94),"",INT(0.188807*(I94*100-210)^1.41))</f>
        <v>212</v>
      </c>
      <c r="J96" s="221">
        <v>381</v>
      </c>
      <c r="K96" s="180">
        <f>K95</f>
        <v>1419</v>
      </c>
      <c r="P96" s="10"/>
      <c r="Q96" s="68"/>
      <c r="R96" s="10"/>
      <c r="S96" s="10"/>
    </row>
    <row r="97" spans="2:19" ht="15">
      <c r="B97" s="31"/>
      <c r="F97" s="222"/>
      <c r="G97" s="222">
        <f>F96+G96</f>
        <v>518</v>
      </c>
      <c r="H97" s="222">
        <f>H96+G97</f>
        <v>826</v>
      </c>
      <c r="I97" s="222">
        <f>H97+I96</f>
        <v>1038</v>
      </c>
      <c r="J97" s="222">
        <f>I97+J96</f>
        <v>1419</v>
      </c>
      <c r="K97" s="162">
        <f>K96</f>
        <v>1419</v>
      </c>
      <c r="P97" s="10"/>
      <c r="Q97" s="68"/>
      <c r="R97" s="10"/>
      <c r="S97" s="10"/>
    </row>
    <row r="98" spans="2:19" ht="15">
      <c r="B98" s="31"/>
      <c r="F98" s="174"/>
      <c r="G98" s="174"/>
      <c r="H98" s="174"/>
      <c r="I98" s="174"/>
      <c r="J98" s="222"/>
      <c r="K98" s="162">
        <f>K97</f>
        <v>1419</v>
      </c>
      <c r="P98" s="10"/>
      <c r="Q98" s="10"/>
      <c r="R98" s="10"/>
      <c r="S98" s="10"/>
    </row>
    <row r="99" spans="1:12" ht="15">
      <c r="A99" s="101">
        <v>19</v>
      </c>
      <c r="B99" s="31">
        <v>5</v>
      </c>
      <c r="C99" s="28" t="s">
        <v>235</v>
      </c>
      <c r="D99" s="29" t="s">
        <v>33</v>
      </c>
      <c r="E99" s="30" t="s">
        <v>35</v>
      </c>
      <c r="F99" s="73">
        <v>13.04</v>
      </c>
      <c r="G99" s="73">
        <v>1.25</v>
      </c>
      <c r="H99" s="73">
        <v>6.56</v>
      </c>
      <c r="I99" s="73">
        <v>3.58</v>
      </c>
      <c r="J99" s="228">
        <v>0.001582175925925926</v>
      </c>
      <c r="K99" s="173">
        <f>J102</f>
        <v>1380</v>
      </c>
      <c r="L99" s="74" t="s">
        <v>231</v>
      </c>
    </row>
    <row r="100" spans="1:11" ht="15">
      <c r="A100" s="101"/>
      <c r="B100" s="31"/>
      <c r="F100" s="220"/>
      <c r="G100" s="226"/>
      <c r="H100" s="226"/>
      <c r="I100" s="220"/>
      <c r="J100" s="229"/>
      <c r="K100" s="162">
        <f>K99</f>
        <v>1380</v>
      </c>
    </row>
    <row r="101" spans="1:11" ht="15">
      <c r="A101" s="101"/>
      <c r="B101" s="31"/>
      <c r="F101" s="221">
        <f>IF(ISBLANK(F99),"",INT(20.0479*(17-F99)^1.835))</f>
        <v>250</v>
      </c>
      <c r="G101" s="221">
        <f>IF(ISBLANK(G99),"",INT(1.84523*(G99*100-75)^1.348))</f>
        <v>359</v>
      </c>
      <c r="H101" s="221">
        <f>IF(ISBLANK(H99),"",INT(56.0211*(H99-1.5)^1.05))</f>
        <v>307</v>
      </c>
      <c r="I101" s="221">
        <f>IF(ISBLANK(I99),"",INT(0.188807*(I99*100-210)^1.41))</f>
        <v>216</v>
      </c>
      <c r="J101" s="221">
        <v>248</v>
      </c>
      <c r="K101" s="180">
        <f>K100</f>
        <v>1380</v>
      </c>
    </row>
    <row r="102" spans="1:11" ht="15">
      <c r="A102" s="101"/>
      <c r="B102" s="31"/>
      <c r="F102" s="174"/>
      <c r="G102" s="222">
        <f>F101+G101</f>
        <v>609</v>
      </c>
      <c r="H102" s="222">
        <f>H101+G102</f>
        <v>916</v>
      </c>
      <c r="I102" s="222">
        <f>H102+I101</f>
        <v>1132</v>
      </c>
      <c r="J102" s="222">
        <f>I102+J101</f>
        <v>1380</v>
      </c>
      <c r="K102" s="162">
        <f>K101</f>
        <v>1380</v>
      </c>
    </row>
    <row r="103" spans="1:11" ht="15">
      <c r="A103" s="101"/>
      <c r="B103" s="31"/>
      <c r="F103" s="179"/>
      <c r="G103" s="210"/>
      <c r="H103" s="210"/>
      <c r="I103" s="179"/>
      <c r="J103" s="231"/>
      <c r="K103" s="162">
        <f>K102</f>
        <v>1380</v>
      </c>
    </row>
    <row r="104" spans="1:12" ht="15">
      <c r="A104" s="101">
        <v>20</v>
      </c>
      <c r="B104" s="31">
        <v>67</v>
      </c>
      <c r="C104" s="32" t="s">
        <v>253</v>
      </c>
      <c r="D104" s="33" t="s">
        <v>250</v>
      </c>
      <c r="E104" s="32" t="s">
        <v>5</v>
      </c>
      <c r="F104" s="73">
        <v>13.81</v>
      </c>
      <c r="G104" s="73">
        <v>1.25</v>
      </c>
      <c r="H104" s="73">
        <v>8.73</v>
      </c>
      <c r="I104" s="73">
        <v>3.58</v>
      </c>
      <c r="J104" s="228">
        <v>0.0017141203703703702</v>
      </c>
      <c r="K104" s="173">
        <f>J107</f>
        <v>1326</v>
      </c>
      <c r="L104" s="74" t="s">
        <v>97</v>
      </c>
    </row>
    <row r="105" spans="1:11" ht="15">
      <c r="A105" s="101"/>
      <c r="B105" s="31"/>
      <c r="F105" s="220"/>
      <c r="G105" s="226"/>
      <c r="H105" s="226"/>
      <c r="I105" s="220"/>
      <c r="J105" s="229"/>
      <c r="K105" s="162">
        <f>K104</f>
        <v>1326</v>
      </c>
    </row>
    <row r="106" spans="1:11" ht="15">
      <c r="A106" s="101"/>
      <c r="B106" s="31"/>
      <c r="F106" s="221">
        <f>IF(ISBLANK(F104),"",INT(20.0479*(17-F104)^1.835))</f>
        <v>168</v>
      </c>
      <c r="G106" s="221">
        <f>IF(ISBLANK(G104),"",INT(1.84523*(G104*100-75)^1.348))</f>
        <v>359</v>
      </c>
      <c r="H106" s="221">
        <f>IF(ISBLANK(H104),"",INT(56.0211*(H104-1.5)^1.05))</f>
        <v>447</v>
      </c>
      <c r="I106" s="221">
        <f>IF(ISBLANK(I104),"",INT(0.188807*(I104*100-210)^1.41))</f>
        <v>216</v>
      </c>
      <c r="J106" s="221">
        <v>136</v>
      </c>
      <c r="K106" s="180">
        <f>K105</f>
        <v>1326</v>
      </c>
    </row>
    <row r="107" spans="1:11" ht="15">
      <c r="A107" s="101"/>
      <c r="B107" s="31"/>
      <c r="F107" s="174"/>
      <c r="G107" s="222">
        <f>F106+G106</f>
        <v>527</v>
      </c>
      <c r="H107" s="222">
        <f>H106+G107</f>
        <v>974</v>
      </c>
      <c r="I107" s="222">
        <f>H107+I106</f>
        <v>1190</v>
      </c>
      <c r="J107" s="222">
        <f>I107+J106</f>
        <v>1326</v>
      </c>
      <c r="K107" s="162">
        <f>K106</f>
        <v>1326</v>
      </c>
    </row>
    <row r="108" spans="1:11" ht="15">
      <c r="A108" s="101"/>
      <c r="B108" s="31"/>
      <c r="F108" s="174"/>
      <c r="G108" s="174"/>
      <c r="H108" s="174"/>
      <c r="I108" s="222"/>
      <c r="J108" s="222"/>
      <c r="K108" s="162">
        <f>K107</f>
        <v>1326</v>
      </c>
    </row>
    <row r="109" spans="1:12" ht="15">
      <c r="A109" s="101">
        <v>21</v>
      </c>
      <c r="B109" s="31">
        <v>43</v>
      </c>
      <c r="C109" s="32" t="s">
        <v>209</v>
      </c>
      <c r="D109" s="33" t="s">
        <v>30</v>
      </c>
      <c r="E109" s="32" t="s">
        <v>56</v>
      </c>
      <c r="F109" s="73">
        <v>13.33</v>
      </c>
      <c r="G109" s="73">
        <v>1.1</v>
      </c>
      <c r="H109" s="73">
        <v>7.87</v>
      </c>
      <c r="I109" s="73">
        <v>3.67</v>
      </c>
      <c r="J109" s="228">
        <v>0.0015767361111111112</v>
      </c>
      <c r="K109" s="173">
        <f>J112</f>
        <v>1319</v>
      </c>
      <c r="L109" s="74" t="s">
        <v>202</v>
      </c>
    </row>
    <row r="110" spans="1:11" ht="15">
      <c r="A110" s="101"/>
      <c r="B110" s="31"/>
      <c r="F110" s="220"/>
      <c r="G110" s="226"/>
      <c r="H110" s="226"/>
      <c r="I110" s="220"/>
      <c r="J110" s="229"/>
      <c r="K110" s="162">
        <f>K109</f>
        <v>1319</v>
      </c>
    </row>
    <row r="111" spans="1:11" ht="15">
      <c r="A111" s="101"/>
      <c r="B111" s="31"/>
      <c r="F111" s="221">
        <f>IF(ISBLANK(F109),"",INT(20.0479*(17-F109)^1.835))</f>
        <v>217</v>
      </c>
      <c r="G111" s="221">
        <f>IF(ISBLANK(G109),"",INT(1.84523*(G109*100-75)^1.348))</f>
        <v>222</v>
      </c>
      <c r="H111" s="221">
        <f>IF(ISBLANK(H109),"",INT(56.0211*(H109-1.5)^1.05))</f>
        <v>391</v>
      </c>
      <c r="I111" s="221">
        <f>IF(ISBLANK(I109),"",INT(0.188807*(I109*100-210)^1.41))</f>
        <v>235</v>
      </c>
      <c r="J111" s="221">
        <v>254</v>
      </c>
      <c r="K111" s="180">
        <f>K110</f>
        <v>1319</v>
      </c>
    </row>
    <row r="112" spans="1:11" ht="15">
      <c r="A112" s="101"/>
      <c r="B112" s="31"/>
      <c r="F112" s="174"/>
      <c r="G112" s="222">
        <f>F111+G111</f>
        <v>439</v>
      </c>
      <c r="H112" s="222">
        <f>H111+G112</f>
        <v>830</v>
      </c>
      <c r="I112" s="222">
        <f>H112+I111</f>
        <v>1065</v>
      </c>
      <c r="J112" s="222">
        <f>I112+J111</f>
        <v>1319</v>
      </c>
      <c r="K112" s="162">
        <f>K111</f>
        <v>1319</v>
      </c>
    </row>
    <row r="113" spans="1:11" ht="15">
      <c r="A113" s="101"/>
      <c r="B113" s="31"/>
      <c r="F113" s="174"/>
      <c r="G113" s="174"/>
      <c r="H113" s="174"/>
      <c r="I113" s="174"/>
      <c r="J113" s="222"/>
      <c r="K113" s="162">
        <f>K112</f>
        <v>1319</v>
      </c>
    </row>
    <row r="114" spans="1:12" ht="15">
      <c r="A114" s="101">
        <v>22</v>
      </c>
      <c r="B114" s="31">
        <v>10</v>
      </c>
      <c r="C114" s="28" t="s">
        <v>237</v>
      </c>
      <c r="D114" s="29" t="s">
        <v>33</v>
      </c>
      <c r="E114" s="30" t="s">
        <v>35</v>
      </c>
      <c r="F114" s="73">
        <v>12.81</v>
      </c>
      <c r="G114" s="73">
        <v>1.2</v>
      </c>
      <c r="H114" s="73">
        <v>5.12</v>
      </c>
      <c r="I114" s="73">
        <v>3.05</v>
      </c>
      <c r="J114" s="228">
        <v>0.0015792824074074075</v>
      </c>
      <c r="K114" s="173">
        <f>J117</f>
        <v>1172</v>
      </c>
      <c r="L114" s="74" t="s">
        <v>84</v>
      </c>
    </row>
    <row r="115" spans="1:11" ht="15">
      <c r="A115" s="101"/>
      <c r="B115" s="31"/>
      <c r="F115" s="220"/>
      <c r="G115" s="226"/>
      <c r="H115" s="226"/>
      <c r="I115" s="220"/>
      <c r="J115" s="229"/>
      <c r="K115" s="162">
        <f>K114</f>
        <v>1172</v>
      </c>
    </row>
    <row r="116" spans="1:11" ht="15">
      <c r="A116" s="101"/>
      <c r="B116" s="31"/>
      <c r="F116" s="221">
        <f>IF(ISBLANK(F114),"",INT(20.0479*(17-F114)^1.835))</f>
        <v>277</v>
      </c>
      <c r="G116" s="221">
        <f>IF(ISBLANK(G114),"",INT(1.84523*(G114*100-75)^1.348))</f>
        <v>312</v>
      </c>
      <c r="H116" s="221">
        <f>IF(ISBLANK(H114),"",INT(56.0211*(H114-1.5)^1.05))</f>
        <v>216</v>
      </c>
      <c r="I116" s="221">
        <f>IF(ISBLANK(I114),"",INT(0.188807*(I114*100-210)^1.41))</f>
        <v>116</v>
      </c>
      <c r="J116" s="221">
        <v>251</v>
      </c>
      <c r="K116" s="180">
        <f>K115</f>
        <v>1172</v>
      </c>
    </row>
    <row r="117" spans="1:11" ht="15">
      <c r="A117" s="101"/>
      <c r="B117" s="31"/>
      <c r="F117" s="222"/>
      <c r="G117" s="222">
        <f>F116+G116</f>
        <v>589</v>
      </c>
      <c r="H117" s="222">
        <f>H116+G117</f>
        <v>805</v>
      </c>
      <c r="I117" s="222">
        <f>H117+I116</f>
        <v>921</v>
      </c>
      <c r="J117" s="222">
        <f>I117+J116</f>
        <v>1172</v>
      </c>
      <c r="K117" s="162">
        <f>K116</f>
        <v>1172</v>
      </c>
    </row>
    <row r="118" spans="1:11" ht="15">
      <c r="A118" s="101"/>
      <c r="B118" s="31"/>
      <c r="F118" s="174"/>
      <c r="G118" s="174"/>
      <c r="H118" s="174"/>
      <c r="I118" s="222"/>
      <c r="J118" s="222"/>
      <c r="K118" s="162">
        <f>K117</f>
        <v>1172</v>
      </c>
    </row>
    <row r="119" spans="1:12" ht="15">
      <c r="A119" s="101">
        <v>23</v>
      </c>
      <c r="B119" s="27">
        <v>38</v>
      </c>
      <c r="C119" s="28" t="s">
        <v>57</v>
      </c>
      <c r="D119" s="29" t="s">
        <v>33</v>
      </c>
      <c r="E119" s="30" t="s">
        <v>56</v>
      </c>
      <c r="F119" s="73">
        <v>13.15</v>
      </c>
      <c r="G119" s="73">
        <v>1.15</v>
      </c>
      <c r="H119" s="73">
        <v>5.84</v>
      </c>
      <c r="I119" s="73">
        <v>3.44</v>
      </c>
      <c r="J119" s="228">
        <v>0.0016609953703703706</v>
      </c>
      <c r="K119" s="173">
        <f>J122</f>
        <v>1129</v>
      </c>
      <c r="L119" s="23" t="s">
        <v>50</v>
      </c>
    </row>
    <row r="120" spans="1:11" ht="15">
      <c r="A120" s="101"/>
      <c r="B120" s="22"/>
      <c r="F120" s="220"/>
      <c r="G120" s="226"/>
      <c r="H120" s="226"/>
      <c r="I120" s="220"/>
      <c r="J120" s="229"/>
      <c r="K120" s="162">
        <f>K119</f>
        <v>1129</v>
      </c>
    </row>
    <row r="121" spans="1:11" ht="15">
      <c r="A121" s="101"/>
      <c r="B121" s="22"/>
      <c r="F121" s="221">
        <f>IF(ISBLANK(F119),"",INT(20.0479*(17-F119)^1.835))</f>
        <v>237</v>
      </c>
      <c r="G121" s="221">
        <f>IF(ISBLANK(G119),"",INT(1.84523*(G119*100-75)^1.348))</f>
        <v>266</v>
      </c>
      <c r="H121" s="221">
        <f>IF(ISBLANK(H119),"",INT(56.0211*(H119-1.5)^1.05))</f>
        <v>261</v>
      </c>
      <c r="I121" s="221">
        <f>IF(ISBLANK(I119),"",INT(0.188807*(I119*100-210)^1.41))</f>
        <v>188</v>
      </c>
      <c r="J121" s="221">
        <v>177</v>
      </c>
      <c r="K121" s="180">
        <f>K120</f>
        <v>1129</v>
      </c>
    </row>
    <row r="122" spans="1:11" ht="15">
      <c r="A122" s="101"/>
      <c r="B122" s="22"/>
      <c r="F122" s="222"/>
      <c r="G122" s="222">
        <f>F121+G121</f>
        <v>503</v>
      </c>
      <c r="H122" s="222">
        <f>H121+G122</f>
        <v>764</v>
      </c>
      <c r="I122" s="222">
        <f>H122+I121</f>
        <v>952</v>
      </c>
      <c r="J122" s="222">
        <f>I122+J121</f>
        <v>1129</v>
      </c>
      <c r="K122" s="162">
        <f>K121</f>
        <v>1129</v>
      </c>
    </row>
    <row r="123" spans="1:11" ht="15">
      <c r="A123" s="101"/>
      <c r="F123" s="175"/>
      <c r="G123" s="176"/>
      <c r="H123" s="176"/>
      <c r="I123" s="85"/>
      <c r="J123" s="230"/>
      <c r="K123" s="162">
        <f>K122</f>
        <v>1129</v>
      </c>
    </row>
    <row r="124" spans="1:12" ht="15">
      <c r="A124" s="101">
        <v>24</v>
      </c>
      <c r="B124" s="31">
        <v>66</v>
      </c>
      <c r="C124" s="32" t="s">
        <v>251</v>
      </c>
      <c r="D124" s="33" t="s">
        <v>252</v>
      </c>
      <c r="E124" s="32" t="s">
        <v>5</v>
      </c>
      <c r="F124" s="73">
        <v>13.44</v>
      </c>
      <c r="G124" s="73">
        <v>1.2</v>
      </c>
      <c r="H124" s="73">
        <v>6.6</v>
      </c>
      <c r="I124" s="73">
        <v>3.63</v>
      </c>
      <c r="J124" s="228">
        <v>0.00189849537037037</v>
      </c>
      <c r="K124" s="173">
        <f>J127</f>
        <v>1089</v>
      </c>
      <c r="L124" s="74" t="s">
        <v>97</v>
      </c>
    </row>
    <row r="125" spans="1:11" ht="15">
      <c r="A125" s="101"/>
      <c r="B125" s="31"/>
      <c r="F125" s="220"/>
      <c r="G125" s="226"/>
      <c r="H125" s="226"/>
      <c r="I125" s="220"/>
      <c r="J125" s="229"/>
      <c r="K125" s="162">
        <f>K124</f>
        <v>1089</v>
      </c>
    </row>
    <row r="126" spans="1:19" ht="15">
      <c r="A126" s="101"/>
      <c r="B126" s="31"/>
      <c r="F126" s="221">
        <f>IF(ISBLANK(F124),"",INT(20.0479*(17-F124)^1.835))</f>
        <v>206</v>
      </c>
      <c r="G126" s="221">
        <f>IF(ISBLANK(G124),"",INT(1.84523*(G124*100-75)^1.348))</f>
        <v>312</v>
      </c>
      <c r="H126" s="221">
        <f>IF(ISBLANK(H124),"",INT(56.0211*(H124-1.5)^1.05))</f>
        <v>309</v>
      </c>
      <c r="I126" s="221">
        <f>IF(ISBLANK(I124),"",INT(0.188807*(I124*100-210)^1.41))</f>
        <v>227</v>
      </c>
      <c r="J126" s="221">
        <v>35</v>
      </c>
      <c r="K126" s="180">
        <f>K125</f>
        <v>1089</v>
      </c>
      <c r="P126" s="10"/>
      <c r="Q126" s="10"/>
      <c r="R126" s="10"/>
      <c r="S126" s="10"/>
    </row>
    <row r="127" spans="1:19" ht="15">
      <c r="A127" s="101"/>
      <c r="B127" s="31"/>
      <c r="F127" s="222"/>
      <c r="G127" s="222">
        <f>F126+G126</f>
        <v>518</v>
      </c>
      <c r="H127" s="222">
        <f>H126+G127</f>
        <v>827</v>
      </c>
      <c r="I127" s="222">
        <f>H127+I126</f>
        <v>1054</v>
      </c>
      <c r="J127" s="222">
        <f>I127+J126</f>
        <v>1089</v>
      </c>
      <c r="K127" s="162">
        <f>K126</f>
        <v>1089</v>
      </c>
      <c r="P127" s="10"/>
      <c r="Q127" s="10"/>
      <c r="R127" s="10"/>
      <c r="S127" s="10"/>
    </row>
    <row r="128" spans="1:19" ht="15">
      <c r="A128" s="101"/>
      <c r="B128" s="31"/>
      <c r="F128" s="174"/>
      <c r="G128" s="174"/>
      <c r="H128" s="174"/>
      <c r="I128" s="174"/>
      <c r="J128" s="222"/>
      <c r="K128" s="162">
        <f>K127</f>
        <v>1089</v>
      </c>
      <c r="P128" s="10"/>
      <c r="Q128" s="10"/>
      <c r="R128" s="10"/>
      <c r="S128" s="10"/>
    </row>
    <row r="129" spans="1:19" ht="15">
      <c r="A129" s="101">
        <v>25</v>
      </c>
      <c r="B129" s="31">
        <v>41</v>
      </c>
      <c r="C129" s="28" t="s">
        <v>207</v>
      </c>
      <c r="D129" s="29" t="s">
        <v>33</v>
      </c>
      <c r="E129" s="30" t="s">
        <v>56</v>
      </c>
      <c r="F129" s="73">
        <v>13.25</v>
      </c>
      <c r="G129" s="73">
        <v>1.25</v>
      </c>
      <c r="H129" s="73">
        <v>6.48</v>
      </c>
      <c r="I129" s="73" t="s">
        <v>121</v>
      </c>
      <c r="J129" s="228">
        <v>0.0017372685185185188</v>
      </c>
      <c r="K129" s="173">
        <f>J132</f>
        <v>1007</v>
      </c>
      <c r="L129" s="74" t="s">
        <v>49</v>
      </c>
      <c r="P129" s="10"/>
      <c r="Q129" s="10"/>
      <c r="R129" s="10"/>
      <c r="S129" s="10"/>
    </row>
    <row r="130" spans="1:19" ht="15">
      <c r="A130" s="101"/>
      <c r="B130" s="31"/>
      <c r="F130" s="220"/>
      <c r="G130" s="226"/>
      <c r="H130" s="226"/>
      <c r="I130" s="220"/>
      <c r="J130" s="229"/>
      <c r="K130" s="162">
        <f>K129</f>
        <v>1007</v>
      </c>
      <c r="P130" s="10"/>
      <c r="Q130" s="10"/>
      <c r="R130" s="10"/>
      <c r="S130" s="10"/>
    </row>
    <row r="131" spans="1:19" ht="15">
      <c r="A131" s="101"/>
      <c r="B131" s="31"/>
      <c r="F131" s="221">
        <f>IF(ISBLANK(F129),"",INT(20.0479*(17-F129)^1.835))</f>
        <v>226</v>
      </c>
      <c r="G131" s="221">
        <f>IF(ISBLANK(G129),"",INT(1.84523*(G129*100-75)^1.348))</f>
        <v>359</v>
      </c>
      <c r="H131" s="221">
        <f>IF(ISBLANK(H129),"",INT(56.0211*(H129-1.5)^1.05))</f>
        <v>302</v>
      </c>
      <c r="I131" s="221">
        <v>0</v>
      </c>
      <c r="J131" s="221">
        <v>120</v>
      </c>
      <c r="K131" s="180">
        <f>K130</f>
        <v>1007</v>
      </c>
      <c r="P131" s="10"/>
      <c r="Q131" s="10"/>
      <c r="R131" s="10"/>
      <c r="S131" s="10"/>
    </row>
    <row r="132" spans="1:19" ht="15">
      <c r="A132" s="101"/>
      <c r="B132" s="31"/>
      <c r="F132" s="222"/>
      <c r="G132" s="222">
        <f>F131+G131</f>
        <v>585</v>
      </c>
      <c r="H132" s="222">
        <f>H131+G132</f>
        <v>887</v>
      </c>
      <c r="I132" s="222">
        <f>H132+I131</f>
        <v>887</v>
      </c>
      <c r="J132" s="222">
        <f>I132+J131</f>
        <v>1007</v>
      </c>
      <c r="K132" s="162">
        <f>K131</f>
        <v>1007</v>
      </c>
      <c r="P132" s="10"/>
      <c r="Q132" s="10"/>
      <c r="R132" s="10"/>
      <c r="S132" s="10"/>
    </row>
    <row r="133" spans="1:19" ht="15">
      <c r="A133" s="101"/>
      <c r="B133" s="31"/>
      <c r="F133" s="179"/>
      <c r="G133" s="210"/>
      <c r="H133" s="210"/>
      <c r="I133" s="223"/>
      <c r="J133" s="231"/>
      <c r="K133" s="162">
        <f>K132</f>
        <v>1007</v>
      </c>
      <c r="P133" s="10"/>
      <c r="Q133" s="10"/>
      <c r="R133" s="10"/>
      <c r="S133" s="10"/>
    </row>
    <row r="134" spans="1:19" ht="15">
      <c r="A134" s="101">
        <v>26</v>
      </c>
      <c r="B134" s="31">
        <v>73</v>
      </c>
      <c r="C134" s="32" t="s">
        <v>263</v>
      </c>
      <c r="D134" s="33" t="s">
        <v>264</v>
      </c>
      <c r="E134" s="32" t="s">
        <v>6</v>
      </c>
      <c r="F134" s="73" t="s">
        <v>24</v>
      </c>
      <c r="G134" s="73">
        <v>1.2</v>
      </c>
      <c r="H134" s="73">
        <v>7.96</v>
      </c>
      <c r="I134" s="73">
        <v>3.77</v>
      </c>
      <c r="J134" s="228" t="s">
        <v>24</v>
      </c>
      <c r="K134" s="173">
        <f>J137</f>
        <v>966</v>
      </c>
      <c r="L134" s="74" t="s">
        <v>265</v>
      </c>
      <c r="P134" s="10"/>
      <c r="Q134" s="10"/>
      <c r="R134" s="10"/>
      <c r="S134" s="10"/>
    </row>
    <row r="135" spans="1:19" ht="15">
      <c r="A135" s="101"/>
      <c r="B135" s="31"/>
      <c r="F135" s="220"/>
      <c r="G135" s="226"/>
      <c r="H135" s="226"/>
      <c r="I135" s="220"/>
      <c r="J135" s="229"/>
      <c r="K135" s="162">
        <f>K134</f>
        <v>966</v>
      </c>
      <c r="P135" s="10"/>
      <c r="Q135" s="10"/>
      <c r="R135" s="10"/>
      <c r="S135" s="10"/>
    </row>
    <row r="136" spans="1:19" ht="15">
      <c r="A136" s="101"/>
      <c r="B136" s="31"/>
      <c r="F136" s="221">
        <v>0</v>
      </c>
      <c r="G136" s="221">
        <f>IF(ISBLANK(G134),"",INT(1.84523*(G134*100-75)^1.348))</f>
        <v>312</v>
      </c>
      <c r="H136" s="221">
        <f>IF(ISBLANK(H134),"",INT(56.0211*(H134-1.5)^1.05))</f>
        <v>397</v>
      </c>
      <c r="I136" s="221">
        <f>IF(ISBLANK(I134),"",INT(0.188807*(I134*100-210)^1.41))</f>
        <v>257</v>
      </c>
      <c r="J136" s="221">
        <v>0</v>
      </c>
      <c r="K136" s="180">
        <f>K135</f>
        <v>966</v>
      </c>
      <c r="P136" s="10"/>
      <c r="Q136" s="10"/>
      <c r="R136" s="10"/>
      <c r="S136" s="10"/>
    </row>
    <row r="137" spans="1:19" ht="15">
      <c r="A137" s="101"/>
      <c r="B137" s="31"/>
      <c r="F137" s="174"/>
      <c r="G137" s="222">
        <f>F136+G136</f>
        <v>312</v>
      </c>
      <c r="H137" s="222">
        <f>H136+G137</f>
        <v>709</v>
      </c>
      <c r="I137" s="222">
        <f>H137+I136</f>
        <v>966</v>
      </c>
      <c r="J137" s="222">
        <f>I137+J136</f>
        <v>966</v>
      </c>
      <c r="K137" s="162">
        <f>K136</f>
        <v>966</v>
      </c>
      <c r="P137" s="10"/>
      <c r="Q137" s="10"/>
      <c r="R137" s="10"/>
      <c r="S137" s="10"/>
    </row>
    <row r="138" spans="1:19" ht="15">
      <c r="A138" s="101"/>
      <c r="B138" s="31"/>
      <c r="F138" s="174"/>
      <c r="G138" s="174"/>
      <c r="H138" s="174"/>
      <c r="I138" s="174"/>
      <c r="J138" s="222"/>
      <c r="K138" s="162">
        <f>K137</f>
        <v>966</v>
      </c>
      <c r="P138" s="10"/>
      <c r="Q138" s="10"/>
      <c r="R138" s="10"/>
      <c r="S138" s="10"/>
    </row>
    <row r="139" spans="1:19" ht="15">
      <c r="A139" s="101">
        <v>27</v>
      </c>
      <c r="B139" s="27">
        <v>61</v>
      </c>
      <c r="C139" s="28" t="s">
        <v>129</v>
      </c>
      <c r="D139" s="29" t="s">
        <v>130</v>
      </c>
      <c r="E139" s="30" t="s">
        <v>39</v>
      </c>
      <c r="F139" s="73">
        <v>12.43</v>
      </c>
      <c r="G139" s="73">
        <v>1.1</v>
      </c>
      <c r="H139" s="73">
        <v>4.31</v>
      </c>
      <c r="I139" s="73">
        <v>3.64</v>
      </c>
      <c r="J139" s="228">
        <v>0.0020189814814814814</v>
      </c>
      <c r="K139" s="173">
        <f>J142</f>
        <v>944</v>
      </c>
      <c r="L139" s="74" t="s">
        <v>131</v>
      </c>
      <c r="P139" s="10"/>
      <c r="Q139" s="10"/>
      <c r="R139" s="68"/>
      <c r="S139" s="58"/>
    </row>
    <row r="140" spans="1:20" ht="15">
      <c r="A140" s="101"/>
      <c r="F140" s="220"/>
      <c r="G140" s="226"/>
      <c r="H140" s="226"/>
      <c r="I140" s="220"/>
      <c r="J140" s="229"/>
      <c r="K140" s="162">
        <f>K139</f>
        <v>944</v>
      </c>
      <c r="P140" s="10"/>
      <c r="Q140" s="10"/>
      <c r="R140" s="68"/>
      <c r="S140" s="58"/>
      <c r="T140" s="172"/>
    </row>
    <row r="141" spans="1:19" ht="15">
      <c r="A141" s="101"/>
      <c r="F141" s="221">
        <f>IF(ISBLANK(F139),"",INT(20.0479*(17-F139)^1.835))</f>
        <v>325</v>
      </c>
      <c r="G141" s="221">
        <f>IF(ISBLANK(G139),"",INT(1.84523*(G139*100-75)^1.348))</f>
        <v>222</v>
      </c>
      <c r="H141" s="221">
        <f>IF(ISBLANK(H139),"",INT(56.0211*(H139-1.5)^1.05))</f>
        <v>165</v>
      </c>
      <c r="I141" s="221">
        <f>IF(ISBLANK(I139),"",INT(0.188807*(I139*100-210)^1.41))</f>
        <v>229</v>
      </c>
      <c r="J141" s="221">
        <v>3</v>
      </c>
      <c r="K141" s="180">
        <f>K140</f>
        <v>944</v>
      </c>
      <c r="P141" s="10"/>
      <c r="Q141" s="10"/>
      <c r="R141" s="10"/>
      <c r="S141" s="10"/>
    </row>
    <row r="142" spans="1:19" ht="15">
      <c r="A142" s="101"/>
      <c r="F142" s="174"/>
      <c r="G142" s="222">
        <f>F141+G141</f>
        <v>547</v>
      </c>
      <c r="H142" s="222">
        <f>H141+G142</f>
        <v>712</v>
      </c>
      <c r="I142" s="222">
        <f>H142+I141</f>
        <v>941</v>
      </c>
      <c r="J142" s="222">
        <f>I142+J141</f>
        <v>944</v>
      </c>
      <c r="K142" s="162">
        <f>K141</f>
        <v>944</v>
      </c>
      <c r="P142" s="10"/>
      <c r="Q142" s="10"/>
      <c r="R142" s="10"/>
      <c r="S142" s="10"/>
    </row>
    <row r="143" spans="1:11" ht="15">
      <c r="A143" s="101"/>
      <c r="F143" s="175"/>
      <c r="G143" s="176"/>
      <c r="H143" s="176"/>
      <c r="I143" s="85"/>
      <c r="J143" s="230"/>
      <c r="K143" s="162">
        <f>K142</f>
        <v>944</v>
      </c>
    </row>
    <row r="144" spans="1:12" ht="15">
      <c r="A144" s="101">
        <v>28</v>
      </c>
      <c r="B144" s="31">
        <v>6</v>
      </c>
      <c r="C144" s="28" t="s">
        <v>236</v>
      </c>
      <c r="D144" s="29" t="s">
        <v>30</v>
      </c>
      <c r="E144" s="30" t="s">
        <v>35</v>
      </c>
      <c r="F144" s="73">
        <v>17.11</v>
      </c>
      <c r="G144" s="73">
        <v>1.2</v>
      </c>
      <c r="H144" s="73">
        <v>7.43</v>
      </c>
      <c r="I144" s="73">
        <v>3.5</v>
      </c>
      <c r="J144" s="228" t="s">
        <v>24</v>
      </c>
      <c r="K144" s="173">
        <f>J147</f>
        <v>875</v>
      </c>
      <c r="L144" s="74" t="s">
        <v>227</v>
      </c>
    </row>
    <row r="145" spans="1:11" ht="15">
      <c r="A145" s="101"/>
      <c r="B145" s="31"/>
      <c r="F145" s="220"/>
      <c r="G145" s="226"/>
      <c r="H145" s="226"/>
      <c r="I145" s="220"/>
      <c r="J145" s="229"/>
      <c r="K145" s="162">
        <f>K144</f>
        <v>875</v>
      </c>
    </row>
    <row r="146" spans="1:11" ht="15">
      <c r="A146" s="101"/>
      <c r="B146" s="31"/>
      <c r="F146" s="221">
        <v>0</v>
      </c>
      <c r="G146" s="221">
        <f>IF(ISBLANK(G144),"",INT(1.84523*(G144*100-75)^1.348))</f>
        <v>312</v>
      </c>
      <c r="H146" s="221">
        <f>IF(ISBLANK(H144),"",INT(56.0211*(H144-1.5)^1.05))</f>
        <v>363</v>
      </c>
      <c r="I146" s="221">
        <f>IF(ISBLANK(I144),"",INT(0.188807*(I144*100-210)^1.41))</f>
        <v>200</v>
      </c>
      <c r="J146" s="221">
        <v>0</v>
      </c>
      <c r="K146" s="180">
        <f>K145</f>
        <v>875</v>
      </c>
    </row>
    <row r="147" spans="1:11" ht="15">
      <c r="A147" s="101"/>
      <c r="B147" s="31"/>
      <c r="F147" s="174"/>
      <c r="G147" s="222">
        <f>F146+G146</f>
        <v>312</v>
      </c>
      <c r="H147" s="222">
        <f>H146+G147</f>
        <v>675</v>
      </c>
      <c r="I147" s="222">
        <f>H147+I146</f>
        <v>875</v>
      </c>
      <c r="J147" s="222">
        <f>I147+J146</f>
        <v>875</v>
      </c>
      <c r="K147" s="162">
        <f>K146</f>
        <v>875</v>
      </c>
    </row>
    <row r="148" spans="1:11" ht="15">
      <c r="A148" s="101"/>
      <c r="B148" s="31"/>
      <c r="F148" s="174"/>
      <c r="G148" s="174"/>
      <c r="H148" s="174"/>
      <c r="I148" s="174"/>
      <c r="J148" s="222"/>
      <c r="K148" s="162">
        <f>K147</f>
        <v>875</v>
      </c>
    </row>
    <row r="149" spans="1:12" ht="15">
      <c r="A149" s="101">
        <v>29</v>
      </c>
      <c r="B149" s="27">
        <v>47</v>
      </c>
      <c r="C149" s="28" t="s">
        <v>293</v>
      </c>
      <c r="D149" s="29" t="s">
        <v>294</v>
      </c>
      <c r="E149" s="30" t="s">
        <v>180</v>
      </c>
      <c r="F149" s="73">
        <v>13.37</v>
      </c>
      <c r="G149" s="73">
        <v>1.05</v>
      </c>
      <c r="H149" s="73">
        <v>4.95</v>
      </c>
      <c r="I149" s="73">
        <v>2.76</v>
      </c>
      <c r="J149" s="228">
        <v>0.0016407407407407406</v>
      </c>
      <c r="K149" s="173">
        <f>J152</f>
        <v>862</v>
      </c>
      <c r="L149" t="s">
        <v>181</v>
      </c>
    </row>
    <row r="150" spans="6:11" ht="15">
      <c r="F150" s="220"/>
      <c r="G150" s="226"/>
      <c r="H150" s="226"/>
      <c r="I150" s="220"/>
      <c r="J150" s="229"/>
      <c r="K150" s="162">
        <f>K149</f>
        <v>862</v>
      </c>
    </row>
    <row r="151" spans="1:11" ht="15">
      <c r="A151" s="101"/>
      <c r="F151" s="221">
        <f>IF(ISBLANK(F149),"",INT(20.0479*(17-F149)^1.835))</f>
        <v>213</v>
      </c>
      <c r="G151" s="221">
        <f>IF(ISBLANK(G149),"",INT(1.84523*(G149*100-75)^1.348))</f>
        <v>180</v>
      </c>
      <c r="H151" s="221">
        <f>IF(ISBLANK(H149),"",INT(56.0211*(H149-1.5)^1.05))</f>
        <v>205</v>
      </c>
      <c r="I151" s="221">
        <f>IF(ISBLANK(I149),"",INT(0.188807*(I149*100-210)^1.41))</f>
        <v>69</v>
      </c>
      <c r="J151" s="221">
        <v>195</v>
      </c>
      <c r="K151" s="180">
        <f>K150</f>
        <v>862</v>
      </c>
    </row>
    <row r="152" spans="1:11" ht="15">
      <c r="A152" s="101"/>
      <c r="F152" s="174"/>
      <c r="G152" s="222">
        <f>F151+G151</f>
        <v>393</v>
      </c>
      <c r="H152" s="222">
        <f>H151+G152</f>
        <v>598</v>
      </c>
      <c r="I152" s="222">
        <f>H152+I151</f>
        <v>667</v>
      </c>
      <c r="J152" s="222">
        <f>I152+J151</f>
        <v>862</v>
      </c>
      <c r="K152" s="162">
        <f>K151</f>
        <v>862</v>
      </c>
    </row>
    <row r="153" spans="1:11" ht="15">
      <c r="A153" s="101"/>
      <c r="F153" s="175"/>
      <c r="G153" s="176"/>
      <c r="H153" s="176"/>
      <c r="I153" s="175"/>
      <c r="J153" s="230"/>
      <c r="K153" s="162">
        <f>K152</f>
        <v>862</v>
      </c>
    </row>
    <row r="154" spans="1:12" ht="15">
      <c r="A154" s="101">
        <v>30</v>
      </c>
      <c r="B154" s="27">
        <v>15</v>
      </c>
      <c r="C154" s="28" t="s">
        <v>214</v>
      </c>
      <c r="D154" s="29" t="s">
        <v>33</v>
      </c>
      <c r="E154" s="30" t="s">
        <v>41</v>
      </c>
      <c r="F154" s="73">
        <v>13.55</v>
      </c>
      <c r="G154" s="73">
        <v>1.2</v>
      </c>
      <c r="H154" s="73">
        <v>5.71</v>
      </c>
      <c r="I154" s="73">
        <v>2.93</v>
      </c>
      <c r="J154" s="228" t="s">
        <v>24</v>
      </c>
      <c r="K154" s="173">
        <f>J157</f>
        <v>854</v>
      </c>
      <c r="L154" s="203" t="s">
        <v>92</v>
      </c>
    </row>
    <row r="155" spans="1:11" ht="15">
      <c r="A155" s="101"/>
      <c r="F155" s="220"/>
      <c r="G155" s="226"/>
      <c r="H155" s="226"/>
      <c r="I155" s="220"/>
      <c r="J155" s="229"/>
      <c r="K155" s="162">
        <f>K154</f>
        <v>854</v>
      </c>
    </row>
    <row r="156" spans="6:11" ht="15">
      <c r="F156" s="221">
        <f>IF(ISBLANK(F154),"",INT(20.0479*(17-F154)^1.835))</f>
        <v>194</v>
      </c>
      <c r="G156" s="221">
        <f>IF(ISBLANK(G154),"",INT(1.84523*(G154*100-75)^1.348))</f>
        <v>312</v>
      </c>
      <c r="H156" s="221">
        <f>IF(ISBLANK(H154),"",INT(56.0211*(H154-1.5)^1.05))</f>
        <v>253</v>
      </c>
      <c r="I156" s="221">
        <f>IF(ISBLANK(I154),"",INT(0.188807*(I154*100-210)^1.41))</f>
        <v>95</v>
      </c>
      <c r="J156" s="221">
        <v>0</v>
      </c>
      <c r="K156" s="180">
        <f>K155</f>
        <v>854</v>
      </c>
    </row>
    <row r="157" spans="1:11" ht="15">
      <c r="A157" s="101"/>
      <c r="F157" s="222"/>
      <c r="G157" s="222">
        <f>F156+G156</f>
        <v>506</v>
      </c>
      <c r="H157" s="222">
        <f>H156+G157</f>
        <v>759</v>
      </c>
      <c r="I157" s="222">
        <f>H157+I156</f>
        <v>854</v>
      </c>
      <c r="J157" s="222">
        <f>I157+J156</f>
        <v>854</v>
      </c>
      <c r="K157" s="162">
        <f>K156</f>
        <v>854</v>
      </c>
    </row>
    <row r="158" spans="1:11" ht="15">
      <c r="A158" s="101"/>
      <c r="F158" s="223"/>
      <c r="G158" s="210"/>
      <c r="H158" s="210"/>
      <c r="I158" s="223"/>
      <c r="J158" s="231"/>
      <c r="K158" s="162">
        <f>K157</f>
        <v>854</v>
      </c>
    </row>
    <row r="159" spans="1:12" ht="15">
      <c r="A159" s="101">
        <v>31</v>
      </c>
      <c r="B159" s="27">
        <v>4</v>
      </c>
      <c r="C159" s="28" t="s">
        <v>234</v>
      </c>
      <c r="D159" s="29" t="s">
        <v>33</v>
      </c>
      <c r="E159" s="30" t="s">
        <v>35</v>
      </c>
      <c r="F159" s="73">
        <v>13.38</v>
      </c>
      <c r="G159" s="73">
        <v>1.05</v>
      </c>
      <c r="H159" s="73">
        <v>4.67</v>
      </c>
      <c r="I159" s="73">
        <v>3.18</v>
      </c>
      <c r="J159" s="228">
        <v>0.0017501157407407405</v>
      </c>
      <c r="K159" s="173">
        <f>J162</f>
        <v>831</v>
      </c>
      <c r="L159" s="74" t="s">
        <v>231</v>
      </c>
    </row>
    <row r="160" spans="6:11" ht="15">
      <c r="F160" s="220"/>
      <c r="G160" s="226"/>
      <c r="H160" s="226"/>
      <c r="I160" s="220"/>
      <c r="J160" s="229"/>
      <c r="K160" s="162">
        <f>K159</f>
        <v>831</v>
      </c>
    </row>
    <row r="161" spans="6:11" ht="15">
      <c r="F161" s="221">
        <f>IF(ISBLANK(F159),"",INT(20.0479*(17-F159)^1.835))</f>
        <v>212</v>
      </c>
      <c r="G161" s="221">
        <f>IF(ISBLANK(G159),"",INT(1.84523*(G159*100-75)^1.348))</f>
        <v>180</v>
      </c>
      <c r="H161" s="221">
        <f>IF(ISBLANK(H159),"",INT(56.0211*(H159-1.5)^1.05))</f>
        <v>188</v>
      </c>
      <c r="I161" s="221">
        <f>IF(ISBLANK(I159),"",INT(0.188807*(I159*100-210)^1.41))</f>
        <v>139</v>
      </c>
      <c r="J161" s="221">
        <v>112</v>
      </c>
      <c r="K161" s="180">
        <f>K160</f>
        <v>831</v>
      </c>
    </row>
    <row r="162" spans="1:11" ht="15">
      <c r="A162" s="101"/>
      <c r="F162" s="222"/>
      <c r="G162" s="222">
        <f>F161+G161</f>
        <v>392</v>
      </c>
      <c r="H162" s="222">
        <f>H161+G162</f>
        <v>580</v>
      </c>
      <c r="I162" s="222">
        <f>H162+I161</f>
        <v>719</v>
      </c>
      <c r="J162" s="222">
        <f>I162+J161</f>
        <v>831</v>
      </c>
      <c r="K162" s="162">
        <f>K161</f>
        <v>831</v>
      </c>
    </row>
    <row r="163" spans="1:11" ht="15">
      <c r="A163" s="101"/>
      <c r="F163" s="174"/>
      <c r="G163" s="174"/>
      <c r="H163" s="174"/>
      <c r="I163" s="174"/>
      <c r="J163" s="222"/>
      <c r="K163" s="162">
        <f>K162</f>
        <v>831</v>
      </c>
    </row>
    <row r="164" spans="1:12" ht="15">
      <c r="A164" s="101">
        <v>32</v>
      </c>
      <c r="B164" s="27">
        <v>2</v>
      </c>
      <c r="C164" s="28" t="s">
        <v>232</v>
      </c>
      <c r="D164" s="29" t="s">
        <v>30</v>
      </c>
      <c r="E164" s="30" t="s">
        <v>35</v>
      </c>
      <c r="F164" s="73">
        <v>13.94</v>
      </c>
      <c r="G164" s="73" t="s">
        <v>121</v>
      </c>
      <c r="H164" s="73">
        <v>5.79</v>
      </c>
      <c r="I164" s="73">
        <v>2.9</v>
      </c>
      <c r="J164" s="228">
        <v>0.001531712962962963</v>
      </c>
      <c r="K164" s="173">
        <f>J167</f>
        <v>804</v>
      </c>
      <c r="L164" s="74" t="s">
        <v>231</v>
      </c>
    </row>
    <row r="165" spans="1:11" ht="15">
      <c r="A165" s="101"/>
      <c r="F165" s="220"/>
      <c r="G165" s="226"/>
      <c r="H165" s="226"/>
      <c r="I165" s="220"/>
      <c r="J165" s="229"/>
      <c r="K165" s="162">
        <f>K164</f>
        <v>804</v>
      </c>
    </row>
    <row r="166" spans="6:11" ht="15">
      <c r="F166" s="221">
        <f>IF(ISBLANK(F164),"",INT(20.0479*(17-F164)^1.835))</f>
        <v>156</v>
      </c>
      <c r="G166" s="221">
        <v>0</v>
      </c>
      <c r="H166" s="221">
        <f>IF(ISBLANK(H164),"",INT(56.0211*(H164-1.5)^1.05))</f>
        <v>258</v>
      </c>
      <c r="I166" s="221">
        <f>IF(ISBLANK(I164),"",INT(0.188807*(I164*100-210)^1.41))</f>
        <v>91</v>
      </c>
      <c r="J166" s="221">
        <v>299</v>
      </c>
      <c r="K166" s="180">
        <f>K165</f>
        <v>804</v>
      </c>
    </row>
    <row r="167" spans="1:11" ht="15">
      <c r="A167" s="101"/>
      <c r="F167" s="174"/>
      <c r="G167" s="222">
        <f>F166+G166</f>
        <v>156</v>
      </c>
      <c r="H167" s="222">
        <f>H166+G167</f>
        <v>414</v>
      </c>
      <c r="I167" s="222">
        <f>H167+I166</f>
        <v>505</v>
      </c>
      <c r="J167" s="222">
        <f>I167+J166</f>
        <v>804</v>
      </c>
      <c r="K167" s="162">
        <f>K166</f>
        <v>804</v>
      </c>
    </row>
    <row r="168" spans="1:11" ht="15">
      <c r="A168" s="101"/>
      <c r="F168" s="175"/>
      <c r="G168" s="176"/>
      <c r="H168" s="176"/>
      <c r="I168" s="85"/>
      <c r="J168" s="230"/>
      <c r="K168" s="162">
        <f>K167</f>
        <v>804</v>
      </c>
    </row>
    <row r="169" spans="1:12" ht="15">
      <c r="A169" s="101">
        <v>33</v>
      </c>
      <c r="B169" s="27">
        <v>68</v>
      </c>
      <c r="C169" s="28" t="s">
        <v>162</v>
      </c>
      <c r="D169" s="29" t="s">
        <v>163</v>
      </c>
      <c r="E169" s="30" t="s">
        <v>164</v>
      </c>
      <c r="F169" s="73" t="s">
        <v>24</v>
      </c>
      <c r="G169" s="73" t="s">
        <v>24</v>
      </c>
      <c r="H169" s="73">
        <v>6.57</v>
      </c>
      <c r="I169" s="73">
        <v>3.31</v>
      </c>
      <c r="J169" s="228" t="s">
        <v>24</v>
      </c>
      <c r="K169" s="173">
        <f>I172</f>
        <v>471</v>
      </c>
      <c r="L169" t="s">
        <v>165</v>
      </c>
    </row>
    <row r="170" spans="1:11" ht="15">
      <c r="A170" s="101"/>
      <c r="F170" s="220"/>
      <c r="G170" s="226"/>
      <c r="H170" s="226"/>
      <c r="I170" s="220"/>
      <c r="J170" s="229"/>
      <c r="K170" s="162">
        <f>K169</f>
        <v>471</v>
      </c>
    </row>
    <row r="171" spans="6:11" ht="15">
      <c r="F171" s="221">
        <v>0</v>
      </c>
      <c r="G171" s="221">
        <v>0</v>
      </c>
      <c r="H171" s="221">
        <f>IF(ISBLANK(H169),"",INT(56.0211*(H169-1.5)^1.05))</f>
        <v>308</v>
      </c>
      <c r="I171" s="221">
        <f>IF(ISBLANK(I169),"",INT(0.188807*(I169*100-210)^1.41))</f>
        <v>163</v>
      </c>
      <c r="J171" s="221">
        <v>0</v>
      </c>
      <c r="K171" s="180">
        <f>K170</f>
        <v>471</v>
      </c>
    </row>
    <row r="172" spans="1:11" ht="15">
      <c r="A172" s="101"/>
      <c r="F172" s="222"/>
      <c r="G172" s="222">
        <f>F171+G171</f>
        <v>0</v>
      </c>
      <c r="H172" s="222">
        <f>H171+G172</f>
        <v>308</v>
      </c>
      <c r="I172" s="222">
        <f>H172+I171</f>
        <v>471</v>
      </c>
      <c r="J172" s="222">
        <f>I172+J171</f>
        <v>471</v>
      </c>
      <c r="K172" s="162">
        <f>K171</f>
        <v>471</v>
      </c>
    </row>
    <row r="173" spans="1:11" ht="15">
      <c r="A173" s="101"/>
      <c r="F173" s="175"/>
      <c r="G173" s="176"/>
      <c r="H173" s="23"/>
      <c r="I173" s="85"/>
      <c r="J173" s="230"/>
      <c r="K173" s="162">
        <f>K172</f>
        <v>471</v>
      </c>
    </row>
    <row r="174" spans="1:12" ht="15">
      <c r="A174" s="101" t="s">
        <v>65</v>
      </c>
      <c r="B174" s="31">
        <v>8</v>
      </c>
      <c r="C174" s="32" t="s">
        <v>78</v>
      </c>
      <c r="D174" s="33" t="s">
        <v>7</v>
      </c>
      <c r="E174" s="32" t="s">
        <v>35</v>
      </c>
      <c r="F174" s="73">
        <v>10.72</v>
      </c>
      <c r="G174" s="73">
        <v>1.41</v>
      </c>
      <c r="H174" s="73">
        <v>9.18</v>
      </c>
      <c r="I174" s="73">
        <v>4.2</v>
      </c>
      <c r="J174" s="228">
        <v>0.0013954861111111112</v>
      </c>
      <c r="K174" s="173">
        <f>J177</f>
        <v>2393</v>
      </c>
      <c r="L174" s="74" t="s">
        <v>227</v>
      </c>
    </row>
    <row r="175" spans="6:11" ht="15">
      <c r="F175" s="220"/>
      <c r="G175" s="226"/>
      <c r="H175" s="226"/>
      <c r="I175" s="220"/>
      <c r="J175" s="229"/>
      <c r="K175" s="162">
        <f>K174</f>
        <v>2393</v>
      </c>
    </row>
    <row r="176" spans="6:11" ht="15">
      <c r="F176" s="221">
        <f>IF(ISBLANK(F174),"",INT(20.0479*(17-F174)^1.835))</f>
        <v>583</v>
      </c>
      <c r="G176" s="221">
        <f>IF(ISBLANK(G174),"",INT(1.84523*(G174*100-75)^1.348))</f>
        <v>523</v>
      </c>
      <c r="H176" s="221">
        <f>IF(ISBLANK(H174),"",INT(56.0211*(H174-1.5)^1.05))</f>
        <v>476</v>
      </c>
      <c r="I176" s="221">
        <f>IF(ISBLANK(I174),"",INT(0.188807*(I174*100-210)^1.41))</f>
        <v>355</v>
      </c>
      <c r="J176" s="221">
        <v>456</v>
      </c>
      <c r="K176" s="180">
        <f>K175</f>
        <v>2393</v>
      </c>
    </row>
    <row r="177" spans="6:11" ht="15">
      <c r="F177" s="174"/>
      <c r="G177" s="222">
        <f>F176+G176</f>
        <v>1106</v>
      </c>
      <c r="H177" s="222">
        <f>H176+G177</f>
        <v>1582</v>
      </c>
      <c r="I177" s="222">
        <f>H177+I176</f>
        <v>1937</v>
      </c>
      <c r="J177" s="222">
        <f>I177+J176</f>
        <v>2393</v>
      </c>
      <c r="K177" s="162">
        <f>K176</f>
        <v>2393</v>
      </c>
    </row>
    <row r="178" spans="6:11" ht="15">
      <c r="F178" s="174"/>
      <c r="G178" s="224"/>
      <c r="H178" s="224"/>
      <c r="I178" s="174"/>
      <c r="J178" s="222"/>
      <c r="K178" s="162">
        <f>K177</f>
        <v>2393</v>
      </c>
    </row>
    <row r="179" spans="6:10" ht="15">
      <c r="F179" s="198"/>
      <c r="G179" s="225"/>
      <c r="H179" s="225"/>
      <c r="J179" s="225"/>
    </row>
  </sheetData>
  <sheetProtection/>
  <mergeCells count="4">
    <mergeCell ref="A4:B4"/>
    <mergeCell ref="F4:J4"/>
    <mergeCell ref="B1:J2"/>
    <mergeCell ref="C3:J3"/>
  </mergeCells>
  <printOptions/>
  <pageMargins left="0.3937007874015748" right="0" top="0.1968503937007874" bottom="0.1968503937007874" header="0" footer="0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T172"/>
  <sheetViews>
    <sheetView zoomScalePageLayoutView="0" workbookViewId="0" topLeftCell="A139">
      <selection activeCell="F141" sqref="F141:J141"/>
    </sheetView>
  </sheetViews>
  <sheetFormatPr defaultColWidth="9.140625" defaultRowHeight="12.75"/>
  <cols>
    <col min="1" max="1" width="5.421875" style="95" customWidth="1"/>
    <col min="2" max="2" width="4.7109375" style="10" customWidth="1"/>
    <col min="3" max="3" width="25.140625" style="10" customWidth="1"/>
    <col min="4" max="4" width="9.140625" style="20" customWidth="1"/>
    <col min="5" max="5" width="23.421875" style="10" customWidth="1"/>
    <col min="6" max="6" width="7.28125" style="1" customWidth="1"/>
    <col min="7" max="7" width="6.421875" style="2" customWidth="1"/>
    <col min="8" max="8" width="7.8515625" style="2" customWidth="1"/>
    <col min="9" max="9" width="8.28125" style="1" customWidth="1"/>
    <col min="10" max="10" width="8.28125" style="2" customWidth="1"/>
    <col min="11" max="11" width="8.421875" style="140" customWidth="1"/>
    <col min="12" max="12" width="12.00390625" style="89" customWidth="1"/>
  </cols>
  <sheetData>
    <row r="1" spans="1:20" s="23" customFormat="1" ht="23.25" customHeight="1">
      <c r="A1" s="247" t="s">
        <v>122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65"/>
      <c r="M1" s="61"/>
      <c r="N1" s="61"/>
      <c r="O1" s="61"/>
      <c r="R1" s="24"/>
      <c r="T1" s="4"/>
    </row>
    <row r="2" spans="1:20" s="23" customFormat="1" ht="23.2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165"/>
      <c r="M2"/>
      <c r="N2"/>
      <c r="O2"/>
      <c r="R2" s="24"/>
      <c r="T2" s="4"/>
    </row>
    <row r="3" spans="3:20" s="23" customFormat="1" ht="27" customHeight="1">
      <c r="C3" s="246" t="s">
        <v>10</v>
      </c>
      <c r="D3" s="246"/>
      <c r="E3" s="246"/>
      <c r="F3" s="246"/>
      <c r="G3" s="246"/>
      <c r="H3" s="246"/>
      <c r="I3" s="246"/>
      <c r="J3" s="246"/>
      <c r="K3" s="138"/>
      <c r="L3" s="166"/>
      <c r="M3"/>
      <c r="N3"/>
      <c r="O3"/>
      <c r="R3" s="24"/>
      <c r="T3" s="4"/>
    </row>
    <row r="4" spans="1:20" s="23" customFormat="1" ht="18.75">
      <c r="A4" s="243" t="s">
        <v>8</v>
      </c>
      <c r="B4" s="243"/>
      <c r="C4"/>
      <c r="D4" s="37"/>
      <c r="E4" s="48"/>
      <c r="F4" s="244"/>
      <c r="G4" s="244"/>
      <c r="H4" s="244"/>
      <c r="I4" s="244"/>
      <c r="J4" s="244"/>
      <c r="K4" s="139"/>
      <c r="L4" s="166"/>
      <c r="M4"/>
      <c r="N4"/>
      <c r="O4"/>
      <c r="R4" s="24"/>
      <c r="T4" s="4"/>
    </row>
    <row r="5" spans="1:12" ht="15.75">
      <c r="A5" s="92" t="s">
        <v>125</v>
      </c>
      <c r="B5" s="25"/>
      <c r="C5" s="25"/>
      <c r="D5" s="25"/>
      <c r="E5" s="25"/>
      <c r="F5" s="25"/>
      <c r="G5" s="25"/>
      <c r="H5" s="25"/>
      <c r="I5" s="25"/>
      <c r="J5" s="25"/>
      <c r="K5" s="93"/>
      <c r="L5" s="167"/>
    </row>
    <row r="6" spans="1:12" ht="12.75" customHeight="1">
      <c r="A6" s="92"/>
      <c r="B6" s="25"/>
      <c r="C6" s="25"/>
      <c r="D6" s="25"/>
      <c r="E6" s="25"/>
      <c r="F6" s="25"/>
      <c r="G6" s="25"/>
      <c r="H6" s="25"/>
      <c r="I6" s="25"/>
      <c r="J6" s="25"/>
      <c r="K6" s="93"/>
      <c r="L6" s="167"/>
    </row>
    <row r="7" spans="1:12" ht="15">
      <c r="A7" s="13"/>
      <c r="B7" s="8"/>
      <c r="C7" s="9"/>
      <c r="D7" s="19"/>
      <c r="E7" s="9"/>
      <c r="F7" s="5" t="s">
        <v>4</v>
      </c>
      <c r="G7" s="5" t="s">
        <v>2</v>
      </c>
      <c r="H7" s="5" t="s">
        <v>1</v>
      </c>
      <c r="I7" s="5" t="s">
        <v>3</v>
      </c>
      <c r="J7" s="6" t="s">
        <v>26</v>
      </c>
      <c r="K7" s="5" t="s">
        <v>0</v>
      </c>
      <c r="L7" s="168"/>
    </row>
    <row r="8" spans="1:12" ht="15">
      <c r="A8" s="5" t="s">
        <v>27</v>
      </c>
      <c r="F8" s="198"/>
      <c r="H8" s="142"/>
      <c r="I8" s="11"/>
      <c r="J8" s="7">
        <v>1.1574074074074073E-05</v>
      </c>
      <c r="K8" s="14"/>
      <c r="L8" s="169"/>
    </row>
    <row r="9" spans="1:12" ht="15">
      <c r="A9" s="97">
        <v>1</v>
      </c>
      <c r="B9" s="27">
        <v>50</v>
      </c>
      <c r="C9" s="28" t="s">
        <v>136</v>
      </c>
      <c r="D9" s="29" t="s">
        <v>137</v>
      </c>
      <c r="E9" s="30" t="s">
        <v>138</v>
      </c>
      <c r="F9" s="73">
        <v>9.88</v>
      </c>
      <c r="G9" s="73">
        <v>1.52</v>
      </c>
      <c r="H9" s="73">
        <v>9.04</v>
      </c>
      <c r="I9" s="73">
        <v>4.8</v>
      </c>
      <c r="J9" s="228">
        <v>0.0012201388888888889</v>
      </c>
      <c r="K9" s="173">
        <f>J12</f>
        <v>2739</v>
      </c>
      <c r="L9" t="s">
        <v>139</v>
      </c>
    </row>
    <row r="10" spans="1:11" ht="15">
      <c r="A10" s="97"/>
      <c r="F10" s="220"/>
      <c r="G10" s="226"/>
      <c r="H10" s="226"/>
      <c r="I10" s="220"/>
      <c r="J10" s="229"/>
      <c r="K10" s="162">
        <f>K9</f>
        <v>2739</v>
      </c>
    </row>
    <row r="11" spans="1:11" ht="15">
      <c r="A11" s="97"/>
      <c r="F11" s="221">
        <f>IF(ISBLANK(F9),"",INT(20.0479*(17-F9)^1.835))</f>
        <v>735</v>
      </c>
      <c r="G11" s="221">
        <f>IF(ISBLANK(G9),"",INT(1.84523*(G9*100-75)^1.348))</f>
        <v>644</v>
      </c>
      <c r="H11" s="221">
        <f>IF(ISBLANK(H9),"",INT(56.0211*(H9-1.5)^1.05))</f>
        <v>467</v>
      </c>
      <c r="I11" s="221">
        <f>IF(ISBLANK(I9),"",INT(0.188807*(I9*100-210)^1.41))</f>
        <v>506</v>
      </c>
      <c r="J11" s="221">
        <v>387</v>
      </c>
      <c r="K11" s="180">
        <f>K10</f>
        <v>2739</v>
      </c>
    </row>
    <row r="12" spans="1:11" ht="15">
      <c r="A12" s="97"/>
      <c r="F12" s="174"/>
      <c r="G12" s="222">
        <f>F11+G11</f>
        <v>1379</v>
      </c>
      <c r="H12" s="222">
        <f>G12+H11</f>
        <v>1846</v>
      </c>
      <c r="I12" s="222">
        <f>H12+I11</f>
        <v>2352</v>
      </c>
      <c r="J12" s="222">
        <f>I12+J11</f>
        <v>2739</v>
      </c>
      <c r="K12" s="162">
        <f>K11</f>
        <v>2739</v>
      </c>
    </row>
    <row r="13" spans="1:11" ht="15">
      <c r="A13" s="97"/>
      <c r="F13" s="85"/>
      <c r="G13" s="176"/>
      <c r="H13" s="176"/>
      <c r="I13" s="175"/>
      <c r="J13" s="230"/>
      <c r="K13" s="162">
        <f>K12</f>
        <v>2739</v>
      </c>
    </row>
    <row r="14" spans="1:12" ht="15">
      <c r="A14" s="96">
        <v>2</v>
      </c>
      <c r="B14" s="27">
        <v>5</v>
      </c>
      <c r="C14" s="28" t="s">
        <v>243</v>
      </c>
      <c r="D14" s="29" t="s">
        <v>30</v>
      </c>
      <c r="E14" s="30" t="s">
        <v>35</v>
      </c>
      <c r="F14" s="73">
        <v>10.04</v>
      </c>
      <c r="G14" s="73">
        <v>1.3</v>
      </c>
      <c r="H14" s="73">
        <v>9.09</v>
      </c>
      <c r="I14" s="73">
        <v>4.35</v>
      </c>
      <c r="J14" s="228">
        <v>0.0012675925925925927</v>
      </c>
      <c r="K14" s="173">
        <f>J17</f>
        <v>2308</v>
      </c>
      <c r="L14" s="73" t="s">
        <v>227</v>
      </c>
    </row>
    <row r="15" spans="1:11" ht="15">
      <c r="A15" s="97"/>
      <c r="B15" s="27"/>
      <c r="F15" s="220"/>
      <c r="G15" s="226"/>
      <c r="H15" s="226"/>
      <c r="I15" s="220"/>
      <c r="J15" s="229"/>
      <c r="K15" s="162">
        <f>K14</f>
        <v>2308</v>
      </c>
    </row>
    <row r="16" spans="1:11" ht="15">
      <c r="A16" s="97"/>
      <c r="B16" s="27"/>
      <c r="F16" s="221">
        <f>IF(ISBLANK(F14),"",INT(20.0479*(17-F14)^1.835))</f>
        <v>705</v>
      </c>
      <c r="G16" s="221">
        <f>IF(ISBLANK(G14),"",INT(1.84523*(G14*100-75)^1.348))</f>
        <v>409</v>
      </c>
      <c r="H16" s="221">
        <f>IF(ISBLANK(H14),"",INT(56.0211*(H14-1.5)^1.05))</f>
        <v>470</v>
      </c>
      <c r="I16" s="221">
        <f>IF(ISBLANK(I14),"",INT(0.188807*(I14*100-210)^1.41))</f>
        <v>391</v>
      </c>
      <c r="J16" s="221">
        <v>333</v>
      </c>
      <c r="K16" s="180">
        <f>K15</f>
        <v>2308</v>
      </c>
    </row>
    <row r="17" spans="1:11" ht="15">
      <c r="A17" s="97"/>
      <c r="B17" s="27"/>
      <c r="F17" s="174"/>
      <c r="G17" s="222">
        <f>F16+G16</f>
        <v>1114</v>
      </c>
      <c r="H17" s="222">
        <f>G17+H16</f>
        <v>1584</v>
      </c>
      <c r="I17" s="222">
        <f>H17+I16</f>
        <v>1975</v>
      </c>
      <c r="J17" s="222">
        <f>I17+J16</f>
        <v>2308</v>
      </c>
      <c r="K17" s="162">
        <f>K16</f>
        <v>2308</v>
      </c>
    </row>
    <row r="18" spans="1:11" ht="15">
      <c r="A18" s="97"/>
      <c r="B18" s="27"/>
      <c r="F18" s="175"/>
      <c r="G18" s="176"/>
      <c r="H18" s="176"/>
      <c r="I18" s="175"/>
      <c r="J18" s="230"/>
      <c r="K18" s="162">
        <f>K17</f>
        <v>2308</v>
      </c>
    </row>
    <row r="19" spans="1:12" ht="15">
      <c r="A19" s="97">
        <v>3</v>
      </c>
      <c r="B19" s="27">
        <v>51</v>
      </c>
      <c r="C19" s="28" t="s">
        <v>140</v>
      </c>
      <c r="D19" s="29" t="s">
        <v>28</v>
      </c>
      <c r="E19" s="30" t="s">
        <v>138</v>
      </c>
      <c r="F19" s="73">
        <v>10.32</v>
      </c>
      <c r="G19" s="73">
        <v>1.43</v>
      </c>
      <c r="H19" s="73">
        <v>6.95</v>
      </c>
      <c r="I19" s="73">
        <v>4.15</v>
      </c>
      <c r="J19" s="228">
        <v>0.0013428240740740742</v>
      </c>
      <c r="K19" s="173">
        <f>J22</f>
        <v>2128</v>
      </c>
      <c r="L19" t="s">
        <v>139</v>
      </c>
    </row>
    <row r="20" spans="2:11" ht="15">
      <c r="B20" s="22"/>
      <c r="D20" s="21"/>
      <c r="F20" s="220"/>
      <c r="G20" s="226"/>
      <c r="H20" s="226"/>
      <c r="I20" s="220"/>
      <c r="J20" s="229"/>
      <c r="K20" s="162">
        <f>K19</f>
        <v>2128</v>
      </c>
    </row>
    <row r="21" spans="1:11" ht="15">
      <c r="A21" s="97"/>
      <c r="B21" s="22"/>
      <c r="D21" s="21"/>
      <c r="F21" s="221">
        <f>IF(ISBLANK(F19),"",INT(20.0479*(17-F19)^1.835))</f>
        <v>653</v>
      </c>
      <c r="G21" s="221">
        <f>IF(ISBLANK(G19),"",INT(1.84523*(G19*100-75)^1.348))</f>
        <v>544</v>
      </c>
      <c r="H21" s="221">
        <f>IF(ISBLANK(H19),"",INT(56.0211*(H19-1.5)^1.05))</f>
        <v>332</v>
      </c>
      <c r="I21" s="221">
        <f>IF(ISBLANK(I19),"",INT(0.188807*(I19*100-210)^1.41))</f>
        <v>343</v>
      </c>
      <c r="J21" s="221">
        <v>256</v>
      </c>
      <c r="K21" s="180">
        <f>K20</f>
        <v>2128</v>
      </c>
    </row>
    <row r="22" spans="1:11" ht="15">
      <c r="A22" s="97"/>
      <c r="B22" s="22"/>
      <c r="D22" s="21"/>
      <c r="F22" s="174"/>
      <c r="G22" s="222">
        <f>F21+G21</f>
        <v>1197</v>
      </c>
      <c r="H22" s="222">
        <f>G22+H21</f>
        <v>1529</v>
      </c>
      <c r="I22" s="222">
        <f>H22+I21</f>
        <v>1872</v>
      </c>
      <c r="J22" s="222">
        <f>I22+J21</f>
        <v>2128</v>
      </c>
      <c r="K22" s="162">
        <f>K21</f>
        <v>2128</v>
      </c>
    </row>
    <row r="23" spans="1:11" ht="15">
      <c r="A23" s="97"/>
      <c r="B23" s="32"/>
      <c r="C23" s="32"/>
      <c r="D23" s="35"/>
      <c r="E23" s="32"/>
      <c r="F23" s="85"/>
      <c r="G23" s="176"/>
      <c r="H23" s="176"/>
      <c r="I23" s="175"/>
      <c r="J23" s="230"/>
      <c r="K23" s="162">
        <f>K22</f>
        <v>2128</v>
      </c>
    </row>
    <row r="24" spans="1:12" ht="15">
      <c r="A24" s="97">
        <v>4</v>
      </c>
      <c r="B24" s="27">
        <v>6</v>
      </c>
      <c r="C24" s="28" t="s">
        <v>36</v>
      </c>
      <c r="D24" s="29" t="s">
        <v>33</v>
      </c>
      <c r="E24" s="30" t="s">
        <v>35</v>
      </c>
      <c r="F24" s="73">
        <v>10.02</v>
      </c>
      <c r="G24" s="73">
        <v>1.35</v>
      </c>
      <c r="H24" s="73">
        <v>7.48</v>
      </c>
      <c r="I24" s="73">
        <v>4.13</v>
      </c>
      <c r="J24" s="228">
        <v>0.001364236111111111</v>
      </c>
      <c r="K24" s="173">
        <f>J27</f>
        <v>2108</v>
      </c>
      <c r="L24" s="74" t="s">
        <v>51</v>
      </c>
    </row>
    <row r="25" spans="2:11" ht="15">
      <c r="B25" s="27"/>
      <c r="C25" s="32"/>
      <c r="D25" s="35"/>
      <c r="E25" s="32"/>
      <c r="F25" s="220"/>
      <c r="G25" s="226"/>
      <c r="H25" s="226"/>
      <c r="I25" s="220"/>
      <c r="J25" s="229"/>
      <c r="K25" s="162">
        <f>K24</f>
        <v>2108</v>
      </c>
    </row>
    <row r="26" spans="1:11" ht="15">
      <c r="A26" s="97"/>
      <c r="B26" s="27"/>
      <c r="C26" s="32"/>
      <c r="D26" s="35"/>
      <c r="E26" s="32"/>
      <c r="F26" s="221">
        <f>IF(ISBLANK(F24),"",INT(20.0479*(17-F24)^1.835))</f>
        <v>708</v>
      </c>
      <c r="G26" s="221">
        <f>IF(ISBLANK(G24),"",INT(1.84523*(G24*100-75)^1.348))</f>
        <v>460</v>
      </c>
      <c r="H26" s="221">
        <f>IF(ISBLANK(H24),"",INT(56.0211*(H24-1.5)^1.05))</f>
        <v>366</v>
      </c>
      <c r="I26" s="221">
        <f>IF(ISBLANK(I24),"",INT(0.188807*(I24*100-210)^1.41))</f>
        <v>338</v>
      </c>
      <c r="J26" s="221">
        <v>236</v>
      </c>
      <c r="K26" s="180">
        <f>K25</f>
        <v>2108</v>
      </c>
    </row>
    <row r="27" spans="1:11" ht="15">
      <c r="A27" s="97"/>
      <c r="B27" s="27"/>
      <c r="C27" s="32"/>
      <c r="D27" s="35"/>
      <c r="E27" s="32"/>
      <c r="F27" s="174"/>
      <c r="G27" s="222">
        <f>F26+G26</f>
        <v>1168</v>
      </c>
      <c r="H27" s="222">
        <f>G27+H26</f>
        <v>1534</v>
      </c>
      <c r="I27" s="222">
        <f>H27+I26</f>
        <v>1872</v>
      </c>
      <c r="J27" s="222">
        <f>I27+J26</f>
        <v>2108</v>
      </c>
      <c r="K27" s="162">
        <f>K26</f>
        <v>2108</v>
      </c>
    </row>
    <row r="28" spans="1:11" ht="15">
      <c r="A28" s="97"/>
      <c r="B28" s="27"/>
      <c r="C28" s="32"/>
      <c r="D28" s="35"/>
      <c r="E28" s="32"/>
      <c r="F28" s="175"/>
      <c r="G28" s="176"/>
      <c r="H28" s="176"/>
      <c r="I28" s="85"/>
      <c r="J28" s="230"/>
      <c r="K28" s="162">
        <f>K27</f>
        <v>2108</v>
      </c>
    </row>
    <row r="29" spans="1:12" ht="15">
      <c r="A29" s="97">
        <v>5</v>
      </c>
      <c r="B29" s="27">
        <v>52</v>
      </c>
      <c r="C29" s="28" t="s">
        <v>141</v>
      </c>
      <c r="D29" s="29" t="s">
        <v>142</v>
      </c>
      <c r="E29" s="30" t="s">
        <v>138</v>
      </c>
      <c r="F29" s="73">
        <v>9.97</v>
      </c>
      <c r="G29" s="73">
        <v>1.25</v>
      </c>
      <c r="H29" s="73">
        <v>8.83</v>
      </c>
      <c r="I29" s="73">
        <v>3.8</v>
      </c>
      <c r="J29" s="228">
        <v>0.0013398148148148147</v>
      </c>
      <c r="K29" s="173">
        <f>J32</f>
        <v>2052</v>
      </c>
      <c r="L29" t="s">
        <v>139</v>
      </c>
    </row>
    <row r="30" spans="2:11" ht="15">
      <c r="B30" s="27"/>
      <c r="F30" s="220"/>
      <c r="G30" s="226"/>
      <c r="H30" s="226"/>
      <c r="I30" s="220"/>
      <c r="J30" s="229"/>
      <c r="K30" s="162">
        <f>K29</f>
        <v>2052</v>
      </c>
    </row>
    <row r="31" spans="1:11" ht="15">
      <c r="A31" s="97"/>
      <c r="B31" s="27"/>
      <c r="F31" s="221">
        <f>IF(ISBLANK(F29),"",INT(20.0479*(17-F29)^1.835))</f>
        <v>718</v>
      </c>
      <c r="G31" s="221">
        <f>IF(ISBLANK(G29),"",INT(1.84523*(G29*100-75)^1.348))</f>
        <v>359</v>
      </c>
      <c r="H31" s="221">
        <f>IF(ISBLANK(H29),"",INT(56.0211*(H29-1.5)^1.05))</f>
        <v>453</v>
      </c>
      <c r="I31" s="221">
        <f>IF(ISBLANK(I29),"",INT(0.188807*(I29*100-210)^1.41))</f>
        <v>263</v>
      </c>
      <c r="J31" s="221">
        <v>259</v>
      </c>
      <c r="K31" s="180">
        <f>K30</f>
        <v>2052</v>
      </c>
    </row>
    <row r="32" spans="1:11" ht="15">
      <c r="A32" s="97"/>
      <c r="B32" s="27"/>
      <c r="F32" s="174"/>
      <c r="G32" s="222">
        <f>F31+G31</f>
        <v>1077</v>
      </c>
      <c r="H32" s="222">
        <f>G32+H31</f>
        <v>1530</v>
      </c>
      <c r="I32" s="222">
        <f>H32+I31</f>
        <v>1793</v>
      </c>
      <c r="J32" s="222">
        <f>I32+J31</f>
        <v>2052</v>
      </c>
      <c r="K32" s="162">
        <f>K31</f>
        <v>2052</v>
      </c>
    </row>
    <row r="33" spans="1:11" ht="15">
      <c r="A33" s="97"/>
      <c r="B33" s="27"/>
      <c r="F33" s="175"/>
      <c r="G33" s="23"/>
      <c r="H33" s="176"/>
      <c r="I33" s="175"/>
      <c r="J33" s="230"/>
      <c r="K33" s="162">
        <f>K32</f>
        <v>2052</v>
      </c>
    </row>
    <row r="34" spans="1:12" ht="15">
      <c r="A34" s="97">
        <v>6</v>
      </c>
      <c r="B34" s="27">
        <v>14</v>
      </c>
      <c r="C34" s="28" t="s">
        <v>93</v>
      </c>
      <c r="D34" s="29" t="s">
        <v>33</v>
      </c>
      <c r="E34" s="30" t="s">
        <v>41</v>
      </c>
      <c r="F34" s="73">
        <v>10.76</v>
      </c>
      <c r="G34" s="73">
        <v>1.43</v>
      </c>
      <c r="H34" s="73">
        <v>6.41</v>
      </c>
      <c r="I34" s="73">
        <v>3.95</v>
      </c>
      <c r="J34" s="228">
        <v>0.0014599537037037035</v>
      </c>
      <c r="K34" s="173">
        <f>J37</f>
        <v>1868</v>
      </c>
      <c r="L34" s="202" t="s">
        <v>92</v>
      </c>
    </row>
    <row r="35" spans="2:11" ht="15">
      <c r="B35" s="32"/>
      <c r="C35" s="32"/>
      <c r="D35" s="35"/>
      <c r="E35" s="32"/>
      <c r="F35" s="220"/>
      <c r="G35" s="226"/>
      <c r="H35" s="226"/>
      <c r="I35" s="220"/>
      <c r="J35" s="229"/>
      <c r="K35" s="162">
        <f>K34</f>
        <v>1868</v>
      </c>
    </row>
    <row r="36" spans="1:11" ht="15">
      <c r="A36" s="97"/>
      <c r="B36" s="32"/>
      <c r="C36" s="32"/>
      <c r="D36" s="35"/>
      <c r="E36" s="32"/>
      <c r="F36" s="221">
        <f>IF(ISBLANK(F34),"",INT(20.0479*(17-F34)^1.835))</f>
        <v>577</v>
      </c>
      <c r="G36" s="221">
        <f>IF(ISBLANK(G34),"",INT(1.84523*(G34*100-75)^1.348))</f>
        <v>544</v>
      </c>
      <c r="H36" s="221">
        <f>IF(ISBLANK(H34),"",INT(56.0211*(H34-1.5)^1.05))</f>
        <v>297</v>
      </c>
      <c r="I36" s="221">
        <f>IF(ISBLANK(I34),"",INT(0.188807*(I34*100-210)^1.41))</f>
        <v>296</v>
      </c>
      <c r="J36" s="221">
        <v>154</v>
      </c>
      <c r="K36" s="180">
        <f>K35</f>
        <v>1868</v>
      </c>
    </row>
    <row r="37" spans="1:11" ht="15">
      <c r="A37" s="97"/>
      <c r="B37" s="32"/>
      <c r="C37" s="32"/>
      <c r="D37" s="35"/>
      <c r="E37" s="32"/>
      <c r="F37" s="174"/>
      <c r="G37" s="222">
        <f>F36+G36</f>
        <v>1121</v>
      </c>
      <c r="H37" s="222">
        <f>G37+H36</f>
        <v>1418</v>
      </c>
      <c r="I37" s="222">
        <f>H37+I36</f>
        <v>1714</v>
      </c>
      <c r="J37" s="222">
        <f>I37+J36</f>
        <v>1868</v>
      </c>
      <c r="K37" s="162">
        <f>K36</f>
        <v>1868</v>
      </c>
    </row>
    <row r="38" spans="1:11" ht="15">
      <c r="A38" s="97"/>
      <c r="B38" s="32"/>
      <c r="C38" s="32"/>
      <c r="D38" s="35"/>
      <c r="E38" s="32"/>
      <c r="F38" s="175"/>
      <c r="G38" s="176"/>
      <c r="H38" s="176"/>
      <c r="I38" s="175"/>
      <c r="J38" s="230"/>
      <c r="K38" s="162">
        <f>K37</f>
        <v>1868</v>
      </c>
    </row>
    <row r="39" spans="1:12" ht="15">
      <c r="A39" s="97">
        <v>7</v>
      </c>
      <c r="B39" s="27">
        <v>10</v>
      </c>
      <c r="C39" s="125" t="s">
        <v>245</v>
      </c>
      <c r="D39" s="29" t="s">
        <v>30</v>
      </c>
      <c r="E39" s="30" t="s">
        <v>35</v>
      </c>
      <c r="F39" s="73">
        <v>10.65</v>
      </c>
      <c r="G39" s="73">
        <v>1.25</v>
      </c>
      <c r="H39" s="73">
        <v>6.86</v>
      </c>
      <c r="I39" s="73">
        <v>4.09</v>
      </c>
      <c r="J39" s="228">
        <v>0.001342361111111111</v>
      </c>
      <c r="K39" s="173">
        <f>J42</f>
        <v>1866</v>
      </c>
      <c r="L39" s="74" t="s">
        <v>51</v>
      </c>
    </row>
    <row r="40" spans="2:11" ht="15">
      <c r="B40" s="27"/>
      <c r="F40" s="220"/>
      <c r="G40" s="226"/>
      <c r="H40" s="226"/>
      <c r="I40" s="220"/>
      <c r="J40" s="229"/>
      <c r="K40" s="162">
        <f>K39</f>
        <v>1866</v>
      </c>
    </row>
    <row r="41" spans="1:11" ht="15">
      <c r="A41" s="97"/>
      <c r="B41" s="27"/>
      <c r="F41" s="221">
        <f>IF(ISBLANK(F39),"",INT(20.0479*(17-F39)^1.835))</f>
        <v>595</v>
      </c>
      <c r="G41" s="221">
        <f>IF(ISBLANK(G39),"",INT(1.84523*(G39*100-75)^1.348))</f>
        <v>359</v>
      </c>
      <c r="H41" s="221">
        <f>IF(ISBLANK(H39),"",INT(56.0211*(H39-1.5)^1.05))</f>
        <v>326</v>
      </c>
      <c r="I41" s="221">
        <f>IF(ISBLANK(I39),"",INT(0.188807*(I39*100-210)^1.41))</f>
        <v>329</v>
      </c>
      <c r="J41" s="221">
        <v>257</v>
      </c>
      <c r="K41" s="180">
        <f>K40</f>
        <v>1866</v>
      </c>
    </row>
    <row r="42" spans="1:11" ht="15">
      <c r="A42" s="97"/>
      <c r="B42" s="27"/>
      <c r="F42" s="174"/>
      <c r="G42" s="222">
        <f>F41+G41</f>
        <v>954</v>
      </c>
      <c r="H42" s="222">
        <f>G42+H41</f>
        <v>1280</v>
      </c>
      <c r="I42" s="222">
        <f>H42+I41</f>
        <v>1609</v>
      </c>
      <c r="J42" s="222">
        <f>I42+J41</f>
        <v>1866</v>
      </c>
      <c r="K42" s="162">
        <f>K41</f>
        <v>1866</v>
      </c>
    </row>
    <row r="43" spans="1:11" ht="15">
      <c r="A43" s="97"/>
      <c r="B43" s="27"/>
      <c r="F43" s="175"/>
      <c r="G43" s="23"/>
      <c r="H43" s="176"/>
      <c r="I43" s="85"/>
      <c r="J43" s="230"/>
      <c r="K43" s="162">
        <f>K42</f>
        <v>1866</v>
      </c>
    </row>
    <row r="44" spans="1:12" ht="15">
      <c r="A44" s="97">
        <v>8</v>
      </c>
      <c r="B44" s="27">
        <v>15</v>
      </c>
      <c r="C44" s="28" t="s">
        <v>218</v>
      </c>
      <c r="D44" s="29" t="s">
        <v>33</v>
      </c>
      <c r="E44" s="30" t="s">
        <v>41</v>
      </c>
      <c r="F44" s="73">
        <v>10.69</v>
      </c>
      <c r="G44" s="73">
        <v>1.3</v>
      </c>
      <c r="H44" s="73">
        <v>7.18</v>
      </c>
      <c r="I44" s="73">
        <v>4.4</v>
      </c>
      <c r="J44" s="228">
        <v>0.0015568287037037035</v>
      </c>
      <c r="K44" s="173">
        <f>J47</f>
        <v>1836</v>
      </c>
      <c r="L44" s="74" t="s">
        <v>95</v>
      </c>
    </row>
    <row r="45" spans="6:11" ht="15">
      <c r="F45" s="220"/>
      <c r="G45" s="226"/>
      <c r="H45" s="226"/>
      <c r="I45" s="220"/>
      <c r="J45" s="229"/>
      <c r="K45" s="162">
        <f>K44</f>
        <v>1836</v>
      </c>
    </row>
    <row r="46" spans="1:11" ht="15">
      <c r="A46" s="97"/>
      <c r="F46" s="221">
        <f>IF(ISBLANK(F44),"",INT(20.0479*(17-F44)^1.835))</f>
        <v>589</v>
      </c>
      <c r="G46" s="221">
        <f>IF(ISBLANK(G44),"",INT(1.84523*(G44*100-75)^1.348))</f>
        <v>409</v>
      </c>
      <c r="H46" s="221">
        <f>IF(ISBLANK(H44),"",INT(56.0211*(H44-1.5)^1.05))</f>
        <v>347</v>
      </c>
      <c r="I46" s="221">
        <f>IF(ISBLANK(I44),"",INT(0.188807*(I44*100-210)^1.41))</f>
        <v>403</v>
      </c>
      <c r="J46" s="221">
        <v>88</v>
      </c>
      <c r="K46" s="180">
        <f>K45</f>
        <v>1836</v>
      </c>
    </row>
    <row r="47" spans="1:11" ht="15">
      <c r="A47" s="97"/>
      <c r="F47" s="174"/>
      <c r="G47" s="222">
        <f>F46+G46</f>
        <v>998</v>
      </c>
      <c r="H47" s="222">
        <f>G47+H46</f>
        <v>1345</v>
      </c>
      <c r="I47" s="222">
        <f>H47+I46</f>
        <v>1748</v>
      </c>
      <c r="J47" s="222">
        <f>I47+J46</f>
        <v>1836</v>
      </c>
      <c r="K47" s="162">
        <f>K46</f>
        <v>1836</v>
      </c>
    </row>
    <row r="48" spans="1:11" ht="15">
      <c r="A48" s="97"/>
      <c r="F48" s="174"/>
      <c r="G48" s="174"/>
      <c r="H48" s="174"/>
      <c r="I48" s="174"/>
      <c r="J48" s="222"/>
      <c r="K48" s="162">
        <f>K47</f>
        <v>1836</v>
      </c>
    </row>
    <row r="49" spans="1:12" ht="15">
      <c r="A49" s="97">
        <v>9</v>
      </c>
      <c r="B49" s="27">
        <v>7</v>
      </c>
      <c r="C49" s="28" t="s">
        <v>37</v>
      </c>
      <c r="D49" s="29" t="s">
        <v>33</v>
      </c>
      <c r="E49" s="30" t="s">
        <v>35</v>
      </c>
      <c r="F49" s="73">
        <v>10.82</v>
      </c>
      <c r="G49" s="73">
        <v>1.25</v>
      </c>
      <c r="H49" s="73">
        <v>7.38</v>
      </c>
      <c r="I49" s="73">
        <v>4.2</v>
      </c>
      <c r="J49" s="228">
        <v>0.0014476851851851853</v>
      </c>
      <c r="K49" s="173">
        <f>J52</f>
        <v>1803</v>
      </c>
      <c r="L49" s="202" t="s">
        <v>51</v>
      </c>
    </row>
    <row r="50" spans="2:11" ht="15">
      <c r="B50" s="27"/>
      <c r="F50" s="220"/>
      <c r="G50" s="226"/>
      <c r="H50" s="226"/>
      <c r="I50" s="220"/>
      <c r="J50" s="229"/>
      <c r="K50" s="162">
        <f>K49</f>
        <v>1803</v>
      </c>
    </row>
    <row r="51" spans="1:11" ht="15">
      <c r="A51" s="97"/>
      <c r="B51" s="27"/>
      <c r="F51" s="221">
        <f>IF(ISBLANK(F49),"",INT(20.0479*(17-F49)^1.835))</f>
        <v>566</v>
      </c>
      <c r="G51" s="221">
        <f>IF(ISBLANK(G49),"",INT(1.84523*(G49*100-75)^1.348))</f>
        <v>359</v>
      </c>
      <c r="H51" s="221">
        <f>IF(ISBLANK(H49),"",INT(56.0211*(H49-1.5)^1.05))</f>
        <v>359</v>
      </c>
      <c r="I51" s="221">
        <f>IF(ISBLANK(I49),"",INT(0.188807*(I49*100-210)^1.41))</f>
        <v>355</v>
      </c>
      <c r="J51" s="221">
        <v>164</v>
      </c>
      <c r="K51" s="180">
        <f>K50</f>
        <v>1803</v>
      </c>
    </row>
    <row r="52" spans="1:11" ht="15">
      <c r="A52" s="97"/>
      <c r="B52" s="27"/>
      <c r="F52" s="222"/>
      <c r="G52" s="222">
        <f>F51+G51</f>
        <v>925</v>
      </c>
      <c r="H52" s="222">
        <f>G52+H51</f>
        <v>1284</v>
      </c>
      <c r="I52" s="222">
        <f>H52+I51</f>
        <v>1639</v>
      </c>
      <c r="J52" s="222">
        <f>I52+J51</f>
        <v>1803</v>
      </c>
      <c r="K52" s="162">
        <f>K51</f>
        <v>1803</v>
      </c>
    </row>
    <row r="53" spans="1:11" ht="15">
      <c r="A53" s="97"/>
      <c r="B53" s="27"/>
      <c r="F53" s="175"/>
      <c r="G53" s="23"/>
      <c r="H53" s="176"/>
      <c r="I53" s="85"/>
      <c r="J53" s="230"/>
      <c r="K53" s="162">
        <f>K52</f>
        <v>1803</v>
      </c>
    </row>
    <row r="54" spans="1:12" ht="15">
      <c r="A54" s="97">
        <v>10</v>
      </c>
      <c r="B54" s="27">
        <v>1</v>
      </c>
      <c r="C54" s="28" t="s">
        <v>239</v>
      </c>
      <c r="D54" s="29" t="s">
        <v>30</v>
      </c>
      <c r="E54" s="30" t="s">
        <v>35</v>
      </c>
      <c r="F54" s="73">
        <v>10.88</v>
      </c>
      <c r="G54" s="73">
        <v>1.15</v>
      </c>
      <c r="H54" s="73">
        <v>6.64</v>
      </c>
      <c r="I54" s="73">
        <v>4.18</v>
      </c>
      <c r="J54" s="228">
        <v>0.0013091435185185185</v>
      </c>
      <c r="K54" s="173">
        <f>J57</f>
        <v>1773</v>
      </c>
      <c r="L54" s="202" t="s">
        <v>231</v>
      </c>
    </row>
    <row r="55" spans="6:11" ht="15">
      <c r="F55" s="220"/>
      <c r="G55" s="226"/>
      <c r="H55" s="226"/>
      <c r="I55" s="220"/>
      <c r="J55" s="229"/>
      <c r="K55" s="162">
        <f>K54</f>
        <v>1773</v>
      </c>
    </row>
    <row r="56" spans="1:11" ht="15">
      <c r="A56" s="97"/>
      <c r="F56" s="221">
        <f>IF(ISBLANK(F54),"",INT(20.0479*(17-F54)^1.835))</f>
        <v>556</v>
      </c>
      <c r="G56" s="221">
        <f>IF(ISBLANK(G54),"",INT(1.84523*(G54*100-75)^1.348))</f>
        <v>266</v>
      </c>
      <c r="H56" s="221">
        <f>IF(ISBLANK(H54),"",INT(56.0211*(H54-1.5)^1.05))</f>
        <v>312</v>
      </c>
      <c r="I56" s="221">
        <f>IF(ISBLANK(I54),"",INT(0.188807*(I54*100-210)^1.41))</f>
        <v>350</v>
      </c>
      <c r="J56" s="221">
        <v>289</v>
      </c>
      <c r="K56" s="180">
        <f>K55</f>
        <v>1773</v>
      </c>
    </row>
    <row r="57" spans="1:11" ht="15">
      <c r="A57" s="97"/>
      <c r="F57" s="174"/>
      <c r="G57" s="222">
        <f>F56+G56</f>
        <v>822</v>
      </c>
      <c r="H57" s="222">
        <f>G57+H56</f>
        <v>1134</v>
      </c>
      <c r="I57" s="222">
        <f>H57+I56</f>
        <v>1484</v>
      </c>
      <c r="J57" s="222">
        <f>I57+J56</f>
        <v>1773</v>
      </c>
      <c r="K57" s="162">
        <f>K56</f>
        <v>1773</v>
      </c>
    </row>
    <row r="58" spans="1:11" ht="15">
      <c r="A58" s="97"/>
      <c r="F58" s="175"/>
      <c r="G58" s="23"/>
      <c r="H58" s="176"/>
      <c r="I58" s="175"/>
      <c r="J58" s="230"/>
      <c r="K58" s="162">
        <f>K57</f>
        <v>1773</v>
      </c>
    </row>
    <row r="59" spans="1:12" ht="15">
      <c r="A59" s="97">
        <v>11</v>
      </c>
      <c r="B59" s="27">
        <v>63</v>
      </c>
      <c r="C59" s="28" t="s">
        <v>31</v>
      </c>
      <c r="D59" s="29" t="s">
        <v>42</v>
      </c>
      <c r="E59" s="30" t="s">
        <v>6</v>
      </c>
      <c r="F59" s="73">
        <v>11.61</v>
      </c>
      <c r="G59" s="73">
        <v>1.46</v>
      </c>
      <c r="H59" s="73">
        <v>6.78</v>
      </c>
      <c r="I59" s="73">
        <v>3.66</v>
      </c>
      <c r="J59" s="228">
        <v>0.0014231481481481482</v>
      </c>
      <c r="K59" s="173">
        <f>J62</f>
        <v>1755</v>
      </c>
      <c r="L59" s="74" t="s">
        <v>265</v>
      </c>
    </row>
    <row r="60" spans="1:11" ht="15">
      <c r="A60" s="97"/>
      <c r="B60" s="27"/>
      <c r="D60" s="21"/>
      <c r="F60" s="220"/>
      <c r="G60" s="226"/>
      <c r="H60" s="226"/>
      <c r="I60" s="220"/>
      <c r="J60" s="229"/>
      <c r="K60" s="162">
        <f>K59</f>
        <v>1755</v>
      </c>
    </row>
    <row r="61" spans="2:11" ht="15">
      <c r="B61" s="27"/>
      <c r="D61" s="21"/>
      <c r="F61" s="221">
        <f>IF(ISBLANK(F59),"",INT(20.0479*(17-F59)^1.835))</f>
        <v>441</v>
      </c>
      <c r="G61" s="221">
        <f>IF(ISBLANK(G59),"",INT(1.84523*(G59*100-75)^1.348))</f>
        <v>577</v>
      </c>
      <c r="H61" s="221">
        <f>IF(ISBLANK(H59),"",INT(56.0211*(H59-1.5)^1.05))</f>
        <v>321</v>
      </c>
      <c r="I61" s="221">
        <f>IF(ISBLANK(I59),"",INT(0.188807*(I59*100-210)^1.41))</f>
        <v>233</v>
      </c>
      <c r="J61" s="221">
        <v>183</v>
      </c>
      <c r="K61" s="180">
        <f>K60</f>
        <v>1755</v>
      </c>
    </row>
    <row r="62" spans="4:11" ht="15">
      <c r="D62" s="21"/>
      <c r="F62" s="174"/>
      <c r="G62" s="222">
        <f>F61+G61</f>
        <v>1018</v>
      </c>
      <c r="H62" s="222">
        <f>G62+H61</f>
        <v>1339</v>
      </c>
      <c r="I62" s="222">
        <f>H62+I61</f>
        <v>1572</v>
      </c>
      <c r="J62" s="222">
        <f>I62+J61</f>
        <v>1755</v>
      </c>
      <c r="K62" s="162">
        <f>K61</f>
        <v>1755</v>
      </c>
    </row>
    <row r="63" spans="1:11" ht="15">
      <c r="A63" s="97"/>
      <c r="D63" s="21"/>
      <c r="F63" s="174"/>
      <c r="G63" s="222"/>
      <c r="H63" s="222"/>
      <c r="I63" s="222"/>
      <c r="J63" s="222"/>
      <c r="K63" s="162">
        <f>K62</f>
        <v>1755</v>
      </c>
    </row>
    <row r="64" spans="1:12" ht="15">
      <c r="A64" s="97">
        <v>12</v>
      </c>
      <c r="B64" s="27">
        <v>58</v>
      </c>
      <c r="C64" s="28" t="s">
        <v>256</v>
      </c>
      <c r="D64" s="29" t="s">
        <v>255</v>
      </c>
      <c r="E64" s="30" t="s">
        <v>5</v>
      </c>
      <c r="F64" s="73">
        <v>10.93</v>
      </c>
      <c r="G64" s="73">
        <v>1.25</v>
      </c>
      <c r="H64" s="73">
        <v>6.87</v>
      </c>
      <c r="I64" s="73">
        <v>3.98</v>
      </c>
      <c r="J64" s="228">
        <v>0.0014037037037037037</v>
      </c>
      <c r="K64" s="173">
        <f>J67</f>
        <v>1737</v>
      </c>
      <c r="L64" s="74" t="s">
        <v>48</v>
      </c>
    </row>
    <row r="65" spans="1:11" ht="15">
      <c r="A65" s="97"/>
      <c r="B65" s="27"/>
      <c r="F65" s="220"/>
      <c r="G65" s="226"/>
      <c r="H65" s="226"/>
      <c r="I65" s="220"/>
      <c r="J65" s="229"/>
      <c r="K65" s="162">
        <f>K64</f>
        <v>1737</v>
      </c>
    </row>
    <row r="66" spans="2:11" ht="15">
      <c r="B66" s="27"/>
      <c r="F66" s="221">
        <f>IF(ISBLANK(F64),"",INT(20.0479*(17-F64)^1.835))</f>
        <v>548</v>
      </c>
      <c r="G66" s="221">
        <f>IF(ISBLANK(G64),"",INT(1.84523*(G64*100-75)^1.348))</f>
        <v>359</v>
      </c>
      <c r="H66" s="221">
        <f>IF(ISBLANK(H64),"",INT(56.0211*(H64-1.5)^1.05))</f>
        <v>327</v>
      </c>
      <c r="I66" s="221">
        <f>IF(ISBLANK(I64),"",INT(0.188807*(I64*100-210)^1.41))</f>
        <v>303</v>
      </c>
      <c r="J66" s="221">
        <v>200</v>
      </c>
      <c r="K66" s="180">
        <f>K65</f>
        <v>1737</v>
      </c>
    </row>
    <row r="67" spans="2:11" ht="15">
      <c r="B67" s="27"/>
      <c r="F67" s="222"/>
      <c r="G67" s="222">
        <f>F66+G66</f>
        <v>907</v>
      </c>
      <c r="H67" s="222">
        <f>G67+H66</f>
        <v>1234</v>
      </c>
      <c r="I67" s="222">
        <f>H67+I66</f>
        <v>1537</v>
      </c>
      <c r="J67" s="222">
        <f>I67+J66</f>
        <v>1737</v>
      </c>
      <c r="K67" s="162">
        <f>K66</f>
        <v>1737</v>
      </c>
    </row>
    <row r="68" spans="2:11" ht="15">
      <c r="B68" s="27"/>
      <c r="F68" s="175"/>
      <c r="G68" s="176"/>
      <c r="H68" s="176"/>
      <c r="I68" s="175"/>
      <c r="J68" s="230"/>
      <c r="K68" s="162">
        <f>K67</f>
        <v>1737</v>
      </c>
    </row>
    <row r="69" spans="1:12" ht="15">
      <c r="A69" s="97">
        <v>13</v>
      </c>
      <c r="B69" s="31">
        <v>55</v>
      </c>
      <c r="C69" s="32" t="s">
        <v>101</v>
      </c>
      <c r="D69" s="33" t="s">
        <v>102</v>
      </c>
      <c r="E69" s="32" t="s">
        <v>5</v>
      </c>
      <c r="F69" s="73">
        <v>11.46</v>
      </c>
      <c r="G69" s="73">
        <v>1.3</v>
      </c>
      <c r="H69" s="73">
        <v>6.64</v>
      </c>
      <c r="I69" s="73">
        <v>3.74</v>
      </c>
      <c r="J69" s="228">
        <v>0.0013620370370370373</v>
      </c>
      <c r="K69" s="173">
        <f>J72</f>
        <v>1672</v>
      </c>
      <c r="L69" s="74" t="s">
        <v>97</v>
      </c>
    </row>
    <row r="70" spans="6:11" ht="15">
      <c r="F70" s="220"/>
      <c r="G70" s="226"/>
      <c r="H70" s="226"/>
      <c r="I70" s="220"/>
      <c r="J70" s="229"/>
      <c r="K70" s="162">
        <f>K69</f>
        <v>1672</v>
      </c>
    </row>
    <row r="71" spans="6:11" ht="15">
      <c r="F71" s="221">
        <f>IF(ISBLANK(F69),"",INT(20.0479*(17-F69)^1.835))</f>
        <v>463</v>
      </c>
      <c r="G71" s="221">
        <f>IF(ISBLANK(G69),"",INT(1.84523*(G69*100-75)^1.348))</f>
        <v>409</v>
      </c>
      <c r="H71" s="221">
        <f>IF(ISBLANK(H69),"",INT(56.0211*(H69-1.5)^1.05))</f>
        <v>312</v>
      </c>
      <c r="I71" s="221">
        <f>IF(ISBLANK(I69),"",INT(0.188807*(I69*100-210)^1.41))</f>
        <v>250</v>
      </c>
      <c r="J71" s="221">
        <v>238</v>
      </c>
      <c r="K71" s="180">
        <f>K70</f>
        <v>1672</v>
      </c>
    </row>
    <row r="72" spans="1:11" ht="15">
      <c r="A72" s="97"/>
      <c r="F72" s="174"/>
      <c r="G72" s="222">
        <f>F71+G71</f>
        <v>872</v>
      </c>
      <c r="H72" s="222">
        <f>G72+H71</f>
        <v>1184</v>
      </c>
      <c r="I72" s="222">
        <f>H72+I71</f>
        <v>1434</v>
      </c>
      <c r="J72" s="222">
        <f>I72+J71</f>
        <v>1672</v>
      </c>
      <c r="K72" s="162">
        <f>K71</f>
        <v>1672</v>
      </c>
    </row>
    <row r="73" spans="1:11" ht="15">
      <c r="A73" s="97"/>
      <c r="F73" s="175"/>
      <c r="G73" s="176"/>
      <c r="H73" s="176"/>
      <c r="I73" s="175"/>
      <c r="J73" s="230"/>
      <c r="K73" s="162">
        <f>K72</f>
        <v>1672</v>
      </c>
    </row>
    <row r="74" spans="1:12" ht="15">
      <c r="A74" s="97">
        <v>14</v>
      </c>
      <c r="B74" s="27">
        <v>11</v>
      </c>
      <c r="C74" s="32" t="s">
        <v>246</v>
      </c>
      <c r="D74" s="33" t="s">
        <v>33</v>
      </c>
      <c r="E74" s="32" t="s">
        <v>35</v>
      </c>
      <c r="F74" s="73">
        <v>11.19</v>
      </c>
      <c r="G74" s="73">
        <v>1.3</v>
      </c>
      <c r="H74" s="73">
        <v>7.02</v>
      </c>
      <c r="I74" s="73">
        <v>3.97</v>
      </c>
      <c r="J74" s="228">
        <v>0.0015373842592592594</v>
      </c>
      <c r="K74" s="173">
        <f>J77</f>
        <v>1652</v>
      </c>
      <c r="L74" s="74" t="s">
        <v>51</v>
      </c>
    </row>
    <row r="75" spans="2:11" ht="15">
      <c r="B75" s="27"/>
      <c r="F75" s="220"/>
      <c r="G75" s="226"/>
      <c r="H75" s="226"/>
      <c r="I75" s="220"/>
      <c r="J75" s="229"/>
      <c r="K75" s="162">
        <f>K74</f>
        <v>1652</v>
      </c>
    </row>
    <row r="76" spans="2:11" ht="15">
      <c r="B76" s="27"/>
      <c r="F76" s="221">
        <f>IF(ISBLANK(F74),"",INT(20.0479*(17-F74)^1.835))</f>
        <v>506</v>
      </c>
      <c r="G76" s="221">
        <f>IF(ISBLANK(G74),"",INT(1.84523*(G74*100-75)^1.348))</f>
        <v>409</v>
      </c>
      <c r="H76" s="221">
        <f>IF(ISBLANK(H74),"",INT(56.0211*(H74-1.5)^1.05))</f>
        <v>336</v>
      </c>
      <c r="I76" s="221">
        <f>IF(ISBLANK(I74),"",INT(0.188807*(I74*100-210)^1.41))</f>
        <v>301</v>
      </c>
      <c r="J76" s="221">
        <v>100</v>
      </c>
      <c r="K76" s="180">
        <f>K75</f>
        <v>1652</v>
      </c>
    </row>
    <row r="77" spans="1:11" ht="15">
      <c r="A77" s="96"/>
      <c r="B77" s="27"/>
      <c r="F77" s="174"/>
      <c r="G77" s="222">
        <f>F76+G76</f>
        <v>915</v>
      </c>
      <c r="H77" s="222">
        <f>G77+H76</f>
        <v>1251</v>
      </c>
      <c r="I77" s="222">
        <f>H77+I76</f>
        <v>1552</v>
      </c>
      <c r="J77" s="222">
        <f>I77+J76</f>
        <v>1652</v>
      </c>
      <c r="K77" s="162">
        <f>K76</f>
        <v>1652</v>
      </c>
    </row>
    <row r="78" spans="1:11" ht="15">
      <c r="A78" s="97"/>
      <c r="B78" s="27"/>
      <c r="F78" s="175"/>
      <c r="G78" s="176"/>
      <c r="H78" s="176"/>
      <c r="I78" s="175"/>
      <c r="J78" s="230"/>
      <c r="K78" s="162">
        <f>K77</f>
        <v>1652</v>
      </c>
    </row>
    <row r="79" spans="1:12" ht="15">
      <c r="A79" s="97">
        <v>15</v>
      </c>
      <c r="B79" s="27">
        <v>57</v>
      </c>
      <c r="C79" s="28" t="s">
        <v>254</v>
      </c>
      <c r="D79" s="29" t="s">
        <v>255</v>
      </c>
      <c r="E79" s="30" t="s">
        <v>5</v>
      </c>
      <c r="F79" s="73">
        <v>11.16</v>
      </c>
      <c r="G79" s="73">
        <v>1.25</v>
      </c>
      <c r="H79" s="73">
        <v>6.48</v>
      </c>
      <c r="I79" s="73">
        <v>4.01</v>
      </c>
      <c r="J79" s="228">
        <v>0.0015164351851851851</v>
      </c>
      <c r="K79" s="173">
        <f>J82</f>
        <v>1595</v>
      </c>
      <c r="L79" s="74" t="s">
        <v>48</v>
      </c>
    </row>
    <row r="80" spans="2:11" ht="15">
      <c r="B80" s="27"/>
      <c r="F80" s="220"/>
      <c r="G80" s="226"/>
      <c r="H80" s="23"/>
      <c r="I80" s="220"/>
      <c r="J80" s="229"/>
      <c r="K80" s="162">
        <f>K79</f>
        <v>1595</v>
      </c>
    </row>
    <row r="81" spans="2:11" ht="15">
      <c r="B81" s="27"/>
      <c r="F81" s="221">
        <f>IF(ISBLANK(F79),"",INT(20.0479*(17-F79)^1.835))</f>
        <v>511</v>
      </c>
      <c r="G81" s="221">
        <f>IF(ISBLANK(G79),"",INT(1.84523*(G79*100-75)^1.348))</f>
        <v>359</v>
      </c>
      <c r="H81" s="221">
        <f>IF(ISBLANK(H79),"",INT(56.0211*(H79-1.5)^1.05))</f>
        <v>302</v>
      </c>
      <c r="I81" s="221">
        <f>IF(ISBLANK(I79),"",INT(0.188807*(I79*100-210)^1.41))</f>
        <v>310</v>
      </c>
      <c r="J81" s="221">
        <v>113</v>
      </c>
      <c r="K81" s="180">
        <f>K80</f>
        <v>1595</v>
      </c>
    </row>
    <row r="82" spans="2:11" ht="15">
      <c r="B82" s="27"/>
      <c r="F82" s="174"/>
      <c r="G82" s="222">
        <f>F81+G81</f>
        <v>870</v>
      </c>
      <c r="H82" s="222">
        <f>G82+H81</f>
        <v>1172</v>
      </c>
      <c r="I82" s="222">
        <f>H82+I81</f>
        <v>1482</v>
      </c>
      <c r="J82" s="222">
        <f>I82+J81</f>
        <v>1595</v>
      </c>
      <c r="K82" s="162">
        <f>K81</f>
        <v>1595</v>
      </c>
    </row>
    <row r="83" spans="2:11" ht="15">
      <c r="B83" s="27"/>
      <c r="F83" s="175"/>
      <c r="G83" s="23"/>
      <c r="H83" s="176"/>
      <c r="I83" s="175"/>
      <c r="J83" s="230"/>
      <c r="K83" s="162">
        <f>K82</f>
        <v>1595</v>
      </c>
    </row>
    <row r="84" spans="1:12" ht="15">
      <c r="A84" s="97">
        <v>16</v>
      </c>
      <c r="B84" s="27">
        <v>16</v>
      </c>
      <c r="C84" s="32" t="s">
        <v>219</v>
      </c>
      <c r="D84" s="33" t="s">
        <v>30</v>
      </c>
      <c r="E84" s="32" t="s">
        <v>41</v>
      </c>
      <c r="F84" s="73">
        <v>11.99</v>
      </c>
      <c r="G84" s="73">
        <v>1.3</v>
      </c>
      <c r="H84" s="73">
        <v>7.18</v>
      </c>
      <c r="I84" s="73">
        <v>4.01</v>
      </c>
      <c r="J84" s="228">
        <v>0.0014733796296296294</v>
      </c>
      <c r="K84" s="173">
        <f>J87</f>
        <v>1594</v>
      </c>
      <c r="L84" s="74" t="s">
        <v>95</v>
      </c>
    </row>
    <row r="85" spans="2:11" ht="15">
      <c r="B85" s="27"/>
      <c r="C85" s="28"/>
      <c r="D85" s="29"/>
      <c r="E85" s="30"/>
      <c r="F85" s="220"/>
      <c r="G85" s="226"/>
      <c r="H85" s="226"/>
      <c r="I85" s="220"/>
      <c r="J85" s="229"/>
      <c r="K85" s="162">
        <f>K84</f>
        <v>1594</v>
      </c>
    </row>
    <row r="86" spans="2:11" ht="15">
      <c r="B86" s="27"/>
      <c r="C86" s="28"/>
      <c r="D86" s="29"/>
      <c r="E86" s="30"/>
      <c r="F86" s="221">
        <f>IF(ISBLANK(F84),"",INT(20.0479*(17-F84)^1.835))</f>
        <v>385</v>
      </c>
      <c r="G86" s="221">
        <f>IF(ISBLANK(G84),"",INT(1.84523*(G84*100-75)^1.348))</f>
        <v>409</v>
      </c>
      <c r="H86" s="221">
        <f>IF(ISBLANK(H84),"",INT(56.0211*(H84-1.5)^1.05))</f>
        <v>347</v>
      </c>
      <c r="I86" s="221">
        <f>IF(ISBLANK(I84),"",INT(0.188807*(I84*100-210)^1.41))</f>
        <v>310</v>
      </c>
      <c r="J86" s="221">
        <v>143</v>
      </c>
      <c r="K86" s="180">
        <f>K85</f>
        <v>1594</v>
      </c>
    </row>
    <row r="87" spans="1:11" ht="15">
      <c r="A87" s="97"/>
      <c r="B87" s="27"/>
      <c r="C87" s="28"/>
      <c r="D87" s="29"/>
      <c r="E87" s="30"/>
      <c r="F87" s="174"/>
      <c r="G87" s="222">
        <f>F86+G86</f>
        <v>794</v>
      </c>
      <c r="H87" s="222">
        <f>G87+H86</f>
        <v>1141</v>
      </c>
      <c r="I87" s="222">
        <f>H87+I86</f>
        <v>1451</v>
      </c>
      <c r="J87" s="222">
        <f>I87+J86</f>
        <v>1594</v>
      </c>
      <c r="K87" s="162">
        <f>K86</f>
        <v>1594</v>
      </c>
    </row>
    <row r="88" spans="1:11" ht="15">
      <c r="A88" s="97"/>
      <c r="B88" s="27"/>
      <c r="F88" s="175"/>
      <c r="G88" s="176"/>
      <c r="H88" s="176"/>
      <c r="I88" s="175"/>
      <c r="J88" s="230"/>
      <c r="K88" s="162">
        <f>K87</f>
        <v>1594</v>
      </c>
    </row>
    <row r="89" spans="1:12" ht="15">
      <c r="A89" s="97">
        <v>17</v>
      </c>
      <c r="B89" s="27">
        <v>18</v>
      </c>
      <c r="C89" s="28" t="s">
        <v>96</v>
      </c>
      <c r="D89" s="29" t="s">
        <v>33</v>
      </c>
      <c r="E89" s="30" t="s">
        <v>41</v>
      </c>
      <c r="F89" s="73">
        <v>12.33</v>
      </c>
      <c r="G89" s="73">
        <v>1.3</v>
      </c>
      <c r="H89" s="73">
        <v>9.21</v>
      </c>
      <c r="I89" s="73">
        <v>3.49</v>
      </c>
      <c r="J89" s="228">
        <v>0.0014518518518518517</v>
      </c>
      <c r="K89" s="173">
        <f>J92</f>
        <v>1584</v>
      </c>
      <c r="L89" s="74" t="s">
        <v>45</v>
      </c>
    </row>
    <row r="90" spans="2:11" ht="15">
      <c r="B90" s="27"/>
      <c r="F90" s="220"/>
      <c r="G90" s="226"/>
      <c r="H90" s="226"/>
      <c r="I90" s="220"/>
      <c r="J90" s="229"/>
      <c r="K90" s="162">
        <f>K89</f>
        <v>1584</v>
      </c>
    </row>
    <row r="91" spans="2:15" ht="15">
      <c r="B91" s="27"/>
      <c r="F91" s="221">
        <f>IF(ISBLANK(F89),"",INT(20.0479*(17-F89)^1.835))</f>
        <v>339</v>
      </c>
      <c r="G91" s="221">
        <f>IF(ISBLANK(G89),"",INT(1.84523*(G89*100-75)^1.348))</f>
        <v>409</v>
      </c>
      <c r="H91" s="221">
        <f>IF(ISBLANK(H89),"",INT(56.0211*(H89-1.5)^1.05))</f>
        <v>478</v>
      </c>
      <c r="I91" s="221">
        <f>IF(ISBLANK(I89),"",INT(0.188807*(I89*100-210)^1.41))</f>
        <v>198</v>
      </c>
      <c r="J91" s="221">
        <v>160</v>
      </c>
      <c r="K91" s="180">
        <f>K90</f>
        <v>1584</v>
      </c>
      <c r="O91" s="2"/>
    </row>
    <row r="92" spans="2:11" ht="15">
      <c r="B92" s="27"/>
      <c r="F92" s="174"/>
      <c r="G92" s="222">
        <f>F91+G91</f>
        <v>748</v>
      </c>
      <c r="H92" s="222">
        <f>G92+H91</f>
        <v>1226</v>
      </c>
      <c r="I92" s="222">
        <f>H92+I91</f>
        <v>1424</v>
      </c>
      <c r="J92" s="222">
        <f>I92+J91</f>
        <v>1584</v>
      </c>
      <c r="K92" s="162">
        <f>K91</f>
        <v>1584</v>
      </c>
    </row>
    <row r="93" spans="2:11" ht="15">
      <c r="B93" s="27"/>
      <c r="F93" s="175"/>
      <c r="G93" s="176"/>
      <c r="H93" s="176"/>
      <c r="I93" s="175"/>
      <c r="J93" s="230"/>
      <c r="K93" s="162">
        <f>K92</f>
        <v>1584</v>
      </c>
    </row>
    <row r="94" spans="1:12" ht="15">
      <c r="A94" s="97">
        <v>18</v>
      </c>
      <c r="B94" s="27">
        <v>17</v>
      </c>
      <c r="C94" s="28" t="s">
        <v>94</v>
      </c>
      <c r="D94" s="29" t="s">
        <v>33</v>
      </c>
      <c r="E94" s="30" t="s">
        <v>41</v>
      </c>
      <c r="F94" s="73">
        <v>11.61</v>
      </c>
      <c r="G94" s="73">
        <v>1.3</v>
      </c>
      <c r="H94" s="73">
        <v>6.92</v>
      </c>
      <c r="I94" s="73">
        <v>3.87</v>
      </c>
      <c r="J94" s="228">
        <v>0.0016261574074074075</v>
      </c>
      <c r="K94" s="173">
        <f>J97</f>
        <v>1511</v>
      </c>
      <c r="L94" s="74" t="s">
        <v>95</v>
      </c>
    </row>
    <row r="95" spans="2:11" ht="15">
      <c r="B95" s="27"/>
      <c r="C95" s="32"/>
      <c r="D95" s="35"/>
      <c r="E95" s="32"/>
      <c r="F95" s="220"/>
      <c r="G95" s="226"/>
      <c r="H95" s="226"/>
      <c r="I95" s="220"/>
      <c r="J95" s="229"/>
      <c r="K95" s="162">
        <f>K94</f>
        <v>1511</v>
      </c>
    </row>
    <row r="96" spans="2:11" ht="15">
      <c r="B96" s="27"/>
      <c r="C96" s="32"/>
      <c r="D96" s="35"/>
      <c r="E96" s="32"/>
      <c r="F96" s="221">
        <f>IF(ISBLANK(F94),"",INT(20.0479*(17-F94)^1.835))</f>
        <v>441</v>
      </c>
      <c r="G96" s="221">
        <f>IF(ISBLANK(G94),"",INT(1.84523*(G94*100-75)^1.348))</f>
        <v>409</v>
      </c>
      <c r="H96" s="221">
        <f>IF(ISBLANK(H94),"",INT(56.0211*(H94-1.5)^1.05))</f>
        <v>330</v>
      </c>
      <c r="I96" s="221">
        <f>IF(ISBLANK(I94),"",INT(0.188807*(I94*100-210)^1.41))</f>
        <v>279</v>
      </c>
      <c r="J96" s="221">
        <v>52</v>
      </c>
      <c r="K96" s="180">
        <f>K95</f>
        <v>1511</v>
      </c>
    </row>
    <row r="97" spans="2:11" ht="15">
      <c r="B97" s="27"/>
      <c r="C97" s="32"/>
      <c r="D97" s="35"/>
      <c r="E97" s="32"/>
      <c r="F97" s="174"/>
      <c r="G97" s="222">
        <f>F96+G96</f>
        <v>850</v>
      </c>
      <c r="H97" s="222">
        <f>G97+H96</f>
        <v>1180</v>
      </c>
      <c r="I97" s="222">
        <f>H97+I96</f>
        <v>1459</v>
      </c>
      <c r="J97" s="222">
        <f>I97+J96</f>
        <v>1511</v>
      </c>
      <c r="K97" s="162">
        <f>K96</f>
        <v>1511</v>
      </c>
    </row>
    <row r="98" spans="2:11" ht="15">
      <c r="B98" s="27"/>
      <c r="C98" s="32"/>
      <c r="D98" s="35"/>
      <c r="E98" s="32"/>
      <c r="F98" s="175"/>
      <c r="G98" s="176"/>
      <c r="H98" s="23"/>
      <c r="I98" s="175"/>
      <c r="J98" s="230"/>
      <c r="K98" s="162">
        <f>K97</f>
        <v>1511</v>
      </c>
    </row>
    <row r="99" spans="1:12" ht="15">
      <c r="A99" s="97">
        <v>19</v>
      </c>
      <c r="B99" s="31">
        <v>53</v>
      </c>
      <c r="C99" s="125" t="s">
        <v>132</v>
      </c>
      <c r="D99" s="29" t="s">
        <v>133</v>
      </c>
      <c r="E99" s="30" t="s">
        <v>39</v>
      </c>
      <c r="F99" s="73">
        <v>11.8</v>
      </c>
      <c r="G99" s="73">
        <v>1.25</v>
      </c>
      <c r="H99" s="73">
        <v>6.44</v>
      </c>
      <c r="I99" s="73">
        <v>3.94</v>
      </c>
      <c r="J99" s="228">
        <v>0.0015001157407407409</v>
      </c>
      <c r="K99" s="173">
        <f>J102</f>
        <v>1488</v>
      </c>
      <c r="L99" s="74" t="s">
        <v>241</v>
      </c>
    </row>
    <row r="100" spans="6:11" ht="15">
      <c r="F100" s="220"/>
      <c r="G100" s="226"/>
      <c r="H100" s="226"/>
      <c r="I100" s="220"/>
      <c r="J100" s="229"/>
      <c r="K100" s="162">
        <f>K99</f>
        <v>1488</v>
      </c>
    </row>
    <row r="101" spans="6:11" ht="15">
      <c r="F101" s="221">
        <f>IF(ISBLANK(F99),"",INT(20.0479*(17-F99)^1.835))</f>
        <v>412</v>
      </c>
      <c r="G101" s="221">
        <f>IF(ISBLANK(G99),"",INT(1.84523*(G99*100-75)^1.348))</f>
        <v>359</v>
      </c>
      <c r="H101" s="221">
        <f>IF(ISBLANK(H99),"",INT(56.0211*(H99-1.5)^1.05))</f>
        <v>299</v>
      </c>
      <c r="I101" s="221">
        <f>IF(ISBLANK(I99),"",INT(0.188807*(I99*100-210)^1.41))</f>
        <v>294</v>
      </c>
      <c r="J101" s="221">
        <v>124</v>
      </c>
      <c r="K101" s="180">
        <f>K100</f>
        <v>1488</v>
      </c>
    </row>
    <row r="102" spans="6:11" ht="15">
      <c r="F102" s="174"/>
      <c r="G102" s="222">
        <f>F101+G101</f>
        <v>771</v>
      </c>
      <c r="H102" s="222">
        <f>G102+H101</f>
        <v>1070</v>
      </c>
      <c r="I102" s="222">
        <f>H102+I101</f>
        <v>1364</v>
      </c>
      <c r="J102" s="222">
        <f>I102+J101</f>
        <v>1488</v>
      </c>
      <c r="K102" s="162">
        <f>K101</f>
        <v>1488</v>
      </c>
    </row>
    <row r="103" spans="6:13" ht="15">
      <c r="F103" s="175"/>
      <c r="G103" s="23"/>
      <c r="H103" s="176"/>
      <c r="I103" s="175"/>
      <c r="J103" s="230"/>
      <c r="K103" s="162">
        <f>K102</f>
        <v>1488</v>
      </c>
      <c r="M103" s="74"/>
    </row>
    <row r="104" spans="1:12" ht="15">
      <c r="A104" s="97">
        <v>20</v>
      </c>
      <c r="B104" s="27">
        <v>8</v>
      </c>
      <c r="C104" s="32" t="s">
        <v>88</v>
      </c>
      <c r="D104" s="33" t="s">
        <v>33</v>
      </c>
      <c r="E104" s="32" t="s">
        <v>35</v>
      </c>
      <c r="F104" s="73">
        <v>11.05</v>
      </c>
      <c r="G104" s="73">
        <v>1.15</v>
      </c>
      <c r="H104" s="73">
        <v>5.68</v>
      </c>
      <c r="I104" s="73">
        <v>3.97</v>
      </c>
      <c r="J104" s="228">
        <v>0.0015472222222222224</v>
      </c>
      <c r="K104" s="173">
        <f>J107</f>
        <v>1440</v>
      </c>
      <c r="L104" s="74" t="s">
        <v>51</v>
      </c>
    </row>
    <row r="105" spans="2:11" ht="15">
      <c r="B105" s="27"/>
      <c r="F105" s="220"/>
      <c r="G105" s="226"/>
      <c r="H105" s="226"/>
      <c r="I105" s="220"/>
      <c r="J105" s="229"/>
      <c r="K105" s="162">
        <f>K104</f>
        <v>1440</v>
      </c>
    </row>
    <row r="106" spans="2:11" ht="15">
      <c r="B106" s="27"/>
      <c r="F106" s="221">
        <f>IF(ISBLANK(F104),"",INT(20.0479*(17-F104)^1.835))</f>
        <v>528</v>
      </c>
      <c r="G106" s="221">
        <f>IF(ISBLANK(G104),"",INT(1.84523*(G104*100-75)^1.348))</f>
        <v>266</v>
      </c>
      <c r="H106" s="221">
        <f>IF(ISBLANK(H104),"",INT(56.0211*(H104-1.5)^1.05))</f>
        <v>251</v>
      </c>
      <c r="I106" s="221">
        <f>IF(ISBLANK(I104),"",INT(0.188807*(I104*100-210)^1.41))</f>
        <v>301</v>
      </c>
      <c r="J106" s="221">
        <v>94</v>
      </c>
      <c r="K106" s="180">
        <f>K105</f>
        <v>1440</v>
      </c>
    </row>
    <row r="107" spans="2:11" ht="15">
      <c r="B107" s="27"/>
      <c r="F107" s="222"/>
      <c r="G107" s="222">
        <f>F106+G106</f>
        <v>794</v>
      </c>
      <c r="H107" s="222">
        <f>G107+H106</f>
        <v>1045</v>
      </c>
      <c r="I107" s="222">
        <f>H107+I106</f>
        <v>1346</v>
      </c>
      <c r="J107" s="222">
        <f>I107+J106</f>
        <v>1440</v>
      </c>
      <c r="K107" s="162">
        <f>K106</f>
        <v>1440</v>
      </c>
    </row>
    <row r="108" spans="2:11" ht="15">
      <c r="B108" s="27"/>
      <c r="C108" s="32"/>
      <c r="D108" s="35"/>
      <c r="E108" s="32"/>
      <c r="F108" s="175"/>
      <c r="G108" s="176"/>
      <c r="H108" s="176"/>
      <c r="I108" s="175"/>
      <c r="J108" s="230"/>
      <c r="K108" s="162">
        <f>K107</f>
        <v>1440</v>
      </c>
    </row>
    <row r="109" spans="1:12" ht="15">
      <c r="A109" s="97">
        <v>21</v>
      </c>
      <c r="B109" s="31">
        <v>2</v>
      </c>
      <c r="C109" s="32" t="s">
        <v>240</v>
      </c>
      <c r="D109" s="33" t="s">
        <v>30</v>
      </c>
      <c r="E109" s="32" t="s">
        <v>35</v>
      </c>
      <c r="F109" s="73">
        <v>11.78</v>
      </c>
      <c r="G109" s="73">
        <v>1.25</v>
      </c>
      <c r="H109" s="73">
        <v>6.66</v>
      </c>
      <c r="I109" s="73">
        <v>3.67</v>
      </c>
      <c r="J109" s="228">
        <v>0.0015456018518518518</v>
      </c>
      <c r="K109" s="173">
        <f>J112</f>
        <v>1417</v>
      </c>
      <c r="L109" s="74" t="s">
        <v>231</v>
      </c>
    </row>
    <row r="110" spans="6:11" ht="15">
      <c r="F110" s="220"/>
      <c r="G110" s="226"/>
      <c r="H110" s="226"/>
      <c r="I110" s="220"/>
      <c r="J110" s="229"/>
      <c r="K110" s="162">
        <f>K109</f>
        <v>1417</v>
      </c>
    </row>
    <row r="111" spans="6:11" ht="15">
      <c r="F111" s="221">
        <f>IF(ISBLANK(F109),"",INT(20.0479*(17-F109)^1.835))</f>
        <v>415</v>
      </c>
      <c r="G111" s="221">
        <f>IF(ISBLANK(G109),"",INT(1.84523*(G109*100-75)^1.348))</f>
        <v>359</v>
      </c>
      <c r="H111" s="221">
        <f>IF(ISBLANK(H109),"",INT(56.0211*(H109-1.5)^1.05))</f>
        <v>313</v>
      </c>
      <c r="I111" s="221">
        <f>IF(ISBLANK(I109),"",INT(0.188807*(I109*100-210)^1.41))</f>
        <v>235</v>
      </c>
      <c r="J111" s="221">
        <v>95</v>
      </c>
      <c r="K111" s="180">
        <f>K110</f>
        <v>1417</v>
      </c>
    </row>
    <row r="112" spans="6:11" ht="15">
      <c r="F112" s="174"/>
      <c r="G112" s="222">
        <f>F111+G111</f>
        <v>774</v>
      </c>
      <c r="H112" s="222">
        <f>G112+H111</f>
        <v>1087</v>
      </c>
      <c r="I112" s="222">
        <f>H112+I111</f>
        <v>1322</v>
      </c>
      <c r="J112" s="222">
        <f>I112+J111</f>
        <v>1417</v>
      </c>
      <c r="K112" s="162">
        <f>K111</f>
        <v>1417</v>
      </c>
    </row>
    <row r="113" spans="6:11" ht="15">
      <c r="F113" s="175"/>
      <c r="G113" s="176"/>
      <c r="H113" s="176"/>
      <c r="I113" s="175"/>
      <c r="J113" s="230"/>
      <c r="K113" s="162">
        <f>K112</f>
        <v>1417</v>
      </c>
    </row>
    <row r="114" spans="1:12" ht="15">
      <c r="A114" s="97">
        <v>22</v>
      </c>
      <c r="B114" s="27">
        <v>19</v>
      </c>
      <c r="C114" s="32" t="s">
        <v>220</v>
      </c>
      <c r="D114" s="33" t="s">
        <v>33</v>
      </c>
      <c r="E114" s="32" t="s">
        <v>41</v>
      </c>
      <c r="F114" s="73">
        <v>11.36</v>
      </c>
      <c r="G114" s="73">
        <v>1.25</v>
      </c>
      <c r="H114" s="73">
        <v>5.64</v>
      </c>
      <c r="I114" s="73">
        <v>3.77</v>
      </c>
      <c r="J114" s="228">
        <v>0.0016719907407407406</v>
      </c>
      <c r="K114" s="173">
        <f>J117</f>
        <v>1377</v>
      </c>
      <c r="L114" s="74" t="s">
        <v>45</v>
      </c>
    </row>
    <row r="115" spans="2:11" ht="15">
      <c r="B115" s="27"/>
      <c r="F115" s="220"/>
      <c r="G115" s="226"/>
      <c r="H115" s="240"/>
      <c r="I115" s="220"/>
      <c r="J115" s="229"/>
      <c r="K115" s="162">
        <f>K114</f>
        <v>1377</v>
      </c>
    </row>
    <row r="116" spans="2:11" ht="15">
      <c r="B116" s="27"/>
      <c r="F116" s="221">
        <f>IF(ISBLANK(F114),"",INT(20.0479*(17-F114)^1.835))</f>
        <v>479</v>
      </c>
      <c r="G116" s="221">
        <f>IF(ISBLANK(G114),"",INT(1.84523*(G114*100-75)^1.348))</f>
        <v>359</v>
      </c>
      <c r="H116" s="241">
        <f>IF(ISBLANK(H114),"",INT(56.0211*(H114-1.5)^1.05))</f>
        <v>249</v>
      </c>
      <c r="I116" s="221">
        <f>IF(ISBLANK(I114),"",INT(0.188807*(I114*100-210)^1.41))</f>
        <v>257</v>
      </c>
      <c r="J116" s="221">
        <v>33</v>
      </c>
      <c r="K116" s="180">
        <f>K115</f>
        <v>1377</v>
      </c>
    </row>
    <row r="117" spans="2:11" ht="15">
      <c r="B117" s="27"/>
      <c r="F117" s="174"/>
      <c r="G117" s="222">
        <f>F116+G116</f>
        <v>838</v>
      </c>
      <c r="H117" s="222">
        <f>G117+H116</f>
        <v>1087</v>
      </c>
      <c r="I117" s="222">
        <f>H117+I116</f>
        <v>1344</v>
      </c>
      <c r="J117" s="222">
        <f>I117+J116</f>
        <v>1377</v>
      </c>
      <c r="K117" s="162">
        <f>K116</f>
        <v>1377</v>
      </c>
    </row>
    <row r="118" spans="2:11" ht="15">
      <c r="B118" s="27"/>
      <c r="F118" s="175"/>
      <c r="G118" s="176"/>
      <c r="H118" s="176"/>
      <c r="I118" s="175"/>
      <c r="J118" s="230"/>
      <c r="K118" s="162">
        <f>K117</f>
        <v>1377</v>
      </c>
    </row>
    <row r="119" spans="1:12" ht="15">
      <c r="A119" s="97">
        <v>23</v>
      </c>
      <c r="B119" s="27">
        <v>45</v>
      </c>
      <c r="C119" s="28" t="s">
        <v>76</v>
      </c>
      <c r="D119" s="29" t="s">
        <v>77</v>
      </c>
      <c r="E119" s="30" t="s">
        <v>68</v>
      </c>
      <c r="F119" s="73">
        <v>11.51</v>
      </c>
      <c r="G119" s="73">
        <v>1.1</v>
      </c>
      <c r="H119" s="73">
        <v>5.94</v>
      </c>
      <c r="I119" s="73">
        <v>3.45</v>
      </c>
      <c r="J119" s="228">
        <v>0.0014197916666666666</v>
      </c>
      <c r="K119" s="173">
        <f>J122</f>
        <v>1321</v>
      </c>
      <c r="L119" t="s">
        <v>69</v>
      </c>
    </row>
    <row r="120" spans="6:11" ht="15">
      <c r="F120" s="220"/>
      <c r="G120" s="226"/>
      <c r="H120" s="226"/>
      <c r="I120" s="220"/>
      <c r="J120" s="229"/>
      <c r="K120" s="162">
        <f>K119</f>
        <v>1321</v>
      </c>
    </row>
    <row r="121" spans="6:11" ht="15">
      <c r="F121" s="221">
        <f>IF(ISBLANK(F119),"",INT(20.0479*(17-F119)^1.835))</f>
        <v>456</v>
      </c>
      <c r="G121" s="221">
        <f>IF(ISBLANK(G119),"",INT(1.84523*(G119*100-75)^1.348))</f>
        <v>222</v>
      </c>
      <c r="H121" s="221">
        <f>IF(ISBLANK(H119),"",INT(56.0211*(H119-1.5)^1.05))</f>
        <v>267</v>
      </c>
      <c r="I121" s="221">
        <f>IF(ISBLANK(I119),"",INT(0.188807*(I119*100-210)^1.41))</f>
        <v>190</v>
      </c>
      <c r="J121" s="221">
        <v>186</v>
      </c>
      <c r="K121" s="180">
        <f>K120</f>
        <v>1321</v>
      </c>
    </row>
    <row r="122" spans="6:11" ht="15">
      <c r="F122" s="174"/>
      <c r="G122" s="222">
        <f>F121+G121</f>
        <v>678</v>
      </c>
      <c r="H122" s="222">
        <f>G122+H121</f>
        <v>945</v>
      </c>
      <c r="I122" s="222">
        <f>H122+I121</f>
        <v>1135</v>
      </c>
      <c r="J122" s="222">
        <f>I122+J121</f>
        <v>1321</v>
      </c>
      <c r="K122" s="162">
        <f>K121</f>
        <v>1321</v>
      </c>
    </row>
    <row r="123" spans="6:11" ht="15">
      <c r="F123" s="175"/>
      <c r="G123" s="23"/>
      <c r="H123" s="176"/>
      <c r="I123" s="175"/>
      <c r="J123" s="230"/>
      <c r="K123" s="162">
        <f>K122</f>
        <v>1321</v>
      </c>
    </row>
    <row r="124" spans="1:12" ht="15">
      <c r="A124" s="97">
        <v>24</v>
      </c>
      <c r="B124" s="27">
        <v>59</v>
      </c>
      <c r="C124" s="28" t="s">
        <v>110</v>
      </c>
      <c r="D124" s="29" t="s">
        <v>111</v>
      </c>
      <c r="E124" s="30" t="s">
        <v>5</v>
      </c>
      <c r="F124" s="73">
        <v>12.03</v>
      </c>
      <c r="G124" s="73">
        <v>1.15</v>
      </c>
      <c r="H124" s="73">
        <v>6.24</v>
      </c>
      <c r="I124" s="73">
        <v>3.43</v>
      </c>
      <c r="J124" s="228">
        <v>0.0015387731481481483</v>
      </c>
      <c r="K124" s="173">
        <f>J127</f>
        <v>1218</v>
      </c>
      <c r="L124" s="202" t="s">
        <v>48</v>
      </c>
    </row>
    <row r="125" spans="2:11" ht="15">
      <c r="B125" s="27"/>
      <c r="C125" s="28"/>
      <c r="D125" s="29"/>
      <c r="E125" s="30"/>
      <c r="F125" s="220"/>
      <c r="G125" s="226"/>
      <c r="H125" s="226"/>
      <c r="I125" s="220"/>
      <c r="J125" s="229"/>
      <c r="K125" s="162">
        <f>K124</f>
        <v>1218</v>
      </c>
    </row>
    <row r="126" spans="1:11" ht="15">
      <c r="A126" s="97"/>
      <c r="B126" s="27"/>
      <c r="C126" s="28"/>
      <c r="D126" s="29"/>
      <c r="E126" s="30"/>
      <c r="F126" s="221">
        <f>IF(ISBLANK(F124),"",INT(20.0479*(17-F124)^1.835))</f>
        <v>380</v>
      </c>
      <c r="G126" s="221">
        <f>IF(ISBLANK(G124),"",INT(1.84523*(G124*100-75)^1.348))</f>
        <v>266</v>
      </c>
      <c r="H126" s="221">
        <f>IF(ISBLANK(H124),"",INT(56.0211*(H124-1.5)^1.05))</f>
        <v>287</v>
      </c>
      <c r="I126" s="221">
        <f>IF(ISBLANK(I124),"",INT(0.188807*(I124*100-210)^1.41))</f>
        <v>186</v>
      </c>
      <c r="J126" s="221">
        <v>99</v>
      </c>
      <c r="K126" s="180">
        <f>K125</f>
        <v>1218</v>
      </c>
    </row>
    <row r="127" spans="1:11" ht="15">
      <c r="A127" s="97"/>
      <c r="B127" s="27"/>
      <c r="C127" s="28"/>
      <c r="D127" s="29"/>
      <c r="E127" s="30"/>
      <c r="F127" s="174"/>
      <c r="G127" s="222">
        <f>F126+G126</f>
        <v>646</v>
      </c>
      <c r="H127" s="222">
        <f>G127+H126</f>
        <v>933</v>
      </c>
      <c r="I127" s="222">
        <f>H127+I126</f>
        <v>1119</v>
      </c>
      <c r="J127" s="222">
        <f>I127+J126</f>
        <v>1218</v>
      </c>
      <c r="K127" s="162">
        <f>K126</f>
        <v>1218</v>
      </c>
    </row>
    <row r="128" spans="1:11" ht="15">
      <c r="A128" s="97"/>
      <c r="B128" s="27"/>
      <c r="F128" s="175"/>
      <c r="G128" s="176"/>
      <c r="H128" s="176"/>
      <c r="I128" s="175"/>
      <c r="J128" s="230"/>
      <c r="K128" s="162">
        <f>K127</f>
        <v>1218</v>
      </c>
    </row>
    <row r="129" spans="1:12" ht="15">
      <c r="A129" s="97">
        <v>25</v>
      </c>
      <c r="B129" s="27">
        <v>9</v>
      </c>
      <c r="C129" s="28" t="s">
        <v>244</v>
      </c>
      <c r="D129" s="29" t="s">
        <v>33</v>
      </c>
      <c r="E129" s="30" t="s">
        <v>35</v>
      </c>
      <c r="F129" s="73">
        <v>11.01</v>
      </c>
      <c r="G129" s="73" t="s">
        <v>121</v>
      </c>
      <c r="H129" s="73">
        <v>4.77</v>
      </c>
      <c r="I129" s="73">
        <v>3.78</v>
      </c>
      <c r="J129" s="228">
        <v>0.0014395833333333333</v>
      </c>
      <c r="K129" s="173">
        <f>J132</f>
        <v>1158</v>
      </c>
      <c r="L129" s="202" t="s">
        <v>51</v>
      </c>
    </row>
    <row r="130" spans="2:11" ht="15">
      <c r="B130" s="27"/>
      <c r="C130" s="32"/>
      <c r="D130" s="35"/>
      <c r="E130" s="32"/>
      <c r="F130" s="220"/>
      <c r="G130" s="226"/>
      <c r="H130" s="226"/>
      <c r="I130" s="220"/>
      <c r="J130" s="229"/>
      <c r="K130" s="162">
        <f>K129</f>
        <v>1158</v>
      </c>
    </row>
    <row r="131" spans="1:11" ht="15">
      <c r="A131" s="97"/>
      <c r="B131" s="27"/>
      <c r="C131" s="32"/>
      <c r="D131" s="35"/>
      <c r="E131" s="32"/>
      <c r="F131" s="221">
        <f>IF(ISBLANK(F129),"",INT(20.0479*(17-F129)^1.835))</f>
        <v>535</v>
      </c>
      <c r="G131" s="221">
        <v>0</v>
      </c>
      <c r="H131" s="221">
        <f>IF(ISBLANK(H129),"",INT(56.0211*(H129-1.5)^1.05))</f>
        <v>194</v>
      </c>
      <c r="I131" s="221">
        <f>IF(ISBLANK(I129),"",INT(0.188807*(I129*100-210)^1.41))</f>
        <v>259</v>
      </c>
      <c r="J131" s="221">
        <v>170</v>
      </c>
      <c r="K131" s="180">
        <f>K130</f>
        <v>1158</v>
      </c>
    </row>
    <row r="132" spans="1:11" ht="15">
      <c r="A132" s="97"/>
      <c r="B132" s="27"/>
      <c r="C132" s="32"/>
      <c r="D132" s="35"/>
      <c r="E132" s="32"/>
      <c r="F132" s="174"/>
      <c r="G132" s="222">
        <f>F131+G131</f>
        <v>535</v>
      </c>
      <c r="H132" s="222">
        <f>G132+H131</f>
        <v>729</v>
      </c>
      <c r="I132" s="222">
        <f>H132+I131</f>
        <v>988</v>
      </c>
      <c r="J132" s="222">
        <f>I132+J131</f>
        <v>1158</v>
      </c>
      <c r="K132" s="162">
        <f>K131</f>
        <v>1158</v>
      </c>
    </row>
    <row r="133" spans="1:11" ht="15">
      <c r="A133" s="97"/>
      <c r="B133" s="27"/>
      <c r="C133" s="32"/>
      <c r="D133" s="35"/>
      <c r="E133" s="32"/>
      <c r="F133" s="175"/>
      <c r="G133" s="176"/>
      <c r="H133" s="176"/>
      <c r="I133" s="175"/>
      <c r="J133" s="230"/>
      <c r="K133" s="162">
        <f>K132</f>
        <v>1158</v>
      </c>
    </row>
    <row r="134" spans="1:12" ht="15">
      <c r="A134" s="97">
        <v>26</v>
      </c>
      <c r="B134" s="27">
        <v>3</v>
      </c>
      <c r="C134" s="28" t="s">
        <v>242</v>
      </c>
      <c r="D134" s="29" t="s">
        <v>33</v>
      </c>
      <c r="E134" s="30" t="s">
        <v>35</v>
      </c>
      <c r="F134" s="73">
        <v>12.56</v>
      </c>
      <c r="G134" s="73">
        <v>1.1</v>
      </c>
      <c r="H134" s="73">
        <v>6.24</v>
      </c>
      <c r="I134" s="73">
        <v>3.47</v>
      </c>
      <c r="J134" s="228">
        <v>0.001578240740740741</v>
      </c>
      <c r="K134" s="173">
        <f>J137</f>
        <v>1088</v>
      </c>
      <c r="L134" s="74" t="s">
        <v>231</v>
      </c>
    </row>
    <row r="135" spans="1:11" ht="15">
      <c r="A135" s="97"/>
      <c r="B135" s="27"/>
      <c r="F135" s="220"/>
      <c r="G135" s="226"/>
      <c r="H135" s="226"/>
      <c r="I135" s="220"/>
      <c r="J135" s="229"/>
      <c r="K135" s="162">
        <f>K134</f>
        <v>1088</v>
      </c>
    </row>
    <row r="136" spans="1:11" ht="15">
      <c r="A136" s="97"/>
      <c r="B136" s="27"/>
      <c r="F136" s="221">
        <f>IF(ISBLANK(F134),"",INT(20.0479*(17-F134)^1.835))</f>
        <v>309</v>
      </c>
      <c r="G136" s="221">
        <f>IF(ISBLANK(G134),"",INT(1.84523*(G134*100-75)^1.348))</f>
        <v>222</v>
      </c>
      <c r="H136" s="221">
        <f>IF(ISBLANK(H134),"",INT(56.0211*(H134-1.5)^1.05))</f>
        <v>287</v>
      </c>
      <c r="I136" s="221">
        <f>IF(ISBLANK(I134),"",INT(0.188807*(I134*100-210)^1.41))</f>
        <v>194</v>
      </c>
      <c r="J136" s="221">
        <v>76</v>
      </c>
      <c r="K136" s="180">
        <f>K135</f>
        <v>1088</v>
      </c>
    </row>
    <row r="137" spans="1:11" ht="15">
      <c r="A137" s="97"/>
      <c r="B137" s="27"/>
      <c r="F137" s="174"/>
      <c r="G137" s="222">
        <f>F136+G136</f>
        <v>531</v>
      </c>
      <c r="H137" s="222">
        <f>G137+H136</f>
        <v>818</v>
      </c>
      <c r="I137" s="222">
        <f>H137+I136</f>
        <v>1012</v>
      </c>
      <c r="J137" s="222">
        <f>I137+J136</f>
        <v>1088</v>
      </c>
      <c r="K137" s="162">
        <f>K136</f>
        <v>1088</v>
      </c>
    </row>
    <row r="138" spans="1:11" ht="15">
      <c r="A138" s="97"/>
      <c r="B138" s="27"/>
      <c r="F138" s="175"/>
      <c r="G138" s="23"/>
      <c r="H138" s="176"/>
      <c r="I138" s="85"/>
      <c r="J138" s="230"/>
      <c r="K138" s="162">
        <f>K137</f>
        <v>1088</v>
      </c>
    </row>
    <row r="139" spans="1:12" ht="15">
      <c r="A139" s="97">
        <v>27</v>
      </c>
      <c r="B139" s="27">
        <v>60</v>
      </c>
      <c r="C139" s="28" t="s">
        <v>257</v>
      </c>
      <c r="D139" s="29" t="s">
        <v>258</v>
      </c>
      <c r="E139" s="30" t="s">
        <v>5</v>
      </c>
      <c r="F139" s="73">
        <v>13.2</v>
      </c>
      <c r="G139" s="73">
        <v>1.15</v>
      </c>
      <c r="H139" s="73">
        <v>6.47</v>
      </c>
      <c r="I139" s="73">
        <v>3.44</v>
      </c>
      <c r="J139" s="228">
        <v>0.0016114583333333334</v>
      </c>
      <c r="K139" s="173">
        <f>J142</f>
        <v>1046</v>
      </c>
      <c r="L139" s="74" t="s">
        <v>100</v>
      </c>
    </row>
    <row r="140" spans="2:11" ht="15">
      <c r="B140" s="27"/>
      <c r="D140" s="21"/>
      <c r="F140" s="220"/>
      <c r="G140" s="226"/>
      <c r="H140" s="226"/>
      <c r="I140" s="220"/>
      <c r="J140" s="229"/>
      <c r="K140" s="162">
        <f>K139</f>
        <v>1046</v>
      </c>
    </row>
    <row r="141" spans="1:11" ht="15">
      <c r="A141" s="97"/>
      <c r="B141" s="27"/>
      <c r="D141" s="21"/>
      <c r="F141" s="221">
        <f>IF(ISBLANK(F139),"",INT(20.0479*(17-F139)^1.835))</f>
        <v>232</v>
      </c>
      <c r="G141" s="221">
        <f>IF(ISBLANK(G139),"",INT(1.84523*(G139*100-75)^1.348))</f>
        <v>266</v>
      </c>
      <c r="H141" s="221">
        <f>IF(ISBLANK(H139),"",INT(56.0211*(H139-1.5)^1.05))</f>
        <v>301</v>
      </c>
      <c r="I141" s="221">
        <f>IF(ISBLANK(I139),"",INT(0.188807*(I139*100-210)^1.41))</f>
        <v>188</v>
      </c>
      <c r="J141" s="221">
        <v>59</v>
      </c>
      <c r="K141" s="180">
        <f>K140</f>
        <v>1046</v>
      </c>
    </row>
    <row r="142" spans="1:11" ht="15">
      <c r="A142" s="97"/>
      <c r="B142" s="27"/>
      <c r="D142" s="21"/>
      <c r="F142" s="174"/>
      <c r="G142" s="222">
        <f>F141+G141</f>
        <v>498</v>
      </c>
      <c r="H142" s="222">
        <f>G142+H141</f>
        <v>799</v>
      </c>
      <c r="I142" s="222">
        <f>H142+I141</f>
        <v>987</v>
      </c>
      <c r="J142" s="222">
        <f>I142+J141</f>
        <v>1046</v>
      </c>
      <c r="K142" s="162">
        <f>K141</f>
        <v>1046</v>
      </c>
    </row>
    <row r="143" spans="1:11" ht="15">
      <c r="A143" s="97"/>
      <c r="B143" s="27"/>
      <c r="C143" s="32"/>
      <c r="D143" s="35"/>
      <c r="E143" s="32"/>
      <c r="F143" s="175"/>
      <c r="G143" s="176"/>
      <c r="H143" s="176"/>
      <c r="I143" s="175"/>
      <c r="J143" s="230"/>
      <c r="K143" s="162">
        <f>K142</f>
        <v>1046</v>
      </c>
    </row>
    <row r="144" spans="1:12" ht="15">
      <c r="A144" s="97">
        <v>28</v>
      </c>
      <c r="B144" s="27">
        <v>56</v>
      </c>
      <c r="C144" s="28" t="s">
        <v>108</v>
      </c>
      <c r="D144" s="29" t="s">
        <v>109</v>
      </c>
      <c r="E144" s="30" t="s">
        <v>5</v>
      </c>
      <c r="F144" s="73">
        <v>12.97</v>
      </c>
      <c r="G144" s="73">
        <v>1.1</v>
      </c>
      <c r="H144" s="73">
        <v>5.78</v>
      </c>
      <c r="I144" s="73">
        <v>3.3</v>
      </c>
      <c r="J144" s="228">
        <v>0.0016015046296296298</v>
      </c>
      <c r="K144" s="173">
        <f>J147</f>
        <v>962</v>
      </c>
      <c r="L144" s="74" t="s">
        <v>97</v>
      </c>
    </row>
    <row r="145" spans="2:11" ht="15">
      <c r="B145" s="22"/>
      <c r="F145" s="220"/>
      <c r="G145" s="226"/>
      <c r="H145" s="226"/>
      <c r="I145" s="220"/>
      <c r="J145" s="229"/>
      <c r="K145" s="162">
        <f>K144</f>
        <v>962</v>
      </c>
    </row>
    <row r="146" spans="1:11" ht="15">
      <c r="A146" s="97"/>
      <c r="B146" s="22"/>
      <c r="F146" s="221">
        <f>IF(ISBLANK(F144),"",INT(20.0479*(17-F144)^1.835))</f>
        <v>258</v>
      </c>
      <c r="G146" s="221">
        <f>IF(ISBLANK(G144),"",INT(1.84523*(G144*100-75)^1.348))</f>
        <v>222</v>
      </c>
      <c r="H146" s="221">
        <f>IF(ISBLANK(H144),"",INT(56.0211*(H144-1.5)^1.05))</f>
        <v>257</v>
      </c>
      <c r="I146" s="221">
        <f>IF(ISBLANK(I144),"",INT(0.188807*(I144*100-210)^1.41))</f>
        <v>161</v>
      </c>
      <c r="J146" s="221">
        <v>64</v>
      </c>
      <c r="K146" s="180">
        <f>K145</f>
        <v>962</v>
      </c>
    </row>
    <row r="147" spans="1:11" ht="15">
      <c r="A147" s="97"/>
      <c r="B147" s="22"/>
      <c r="F147" s="174"/>
      <c r="G147" s="222">
        <f>F146+G146</f>
        <v>480</v>
      </c>
      <c r="H147" s="222">
        <f>G147+H146</f>
        <v>737</v>
      </c>
      <c r="I147" s="222">
        <f>H147+I146</f>
        <v>898</v>
      </c>
      <c r="J147" s="222">
        <f>I147+J146</f>
        <v>962</v>
      </c>
      <c r="K147" s="162">
        <f>K146</f>
        <v>962</v>
      </c>
    </row>
    <row r="148" spans="1:11" ht="15">
      <c r="A148" s="97"/>
      <c r="B148" s="27"/>
      <c r="F148" s="175"/>
      <c r="G148" s="176"/>
      <c r="H148" s="176"/>
      <c r="I148" s="175"/>
      <c r="J148" s="230"/>
      <c r="K148" s="162">
        <f>K147</f>
        <v>962</v>
      </c>
    </row>
    <row r="149" spans="1:12" ht="15">
      <c r="A149" s="97">
        <v>29</v>
      </c>
      <c r="B149" s="27">
        <v>48</v>
      </c>
      <c r="C149" s="28" t="s">
        <v>157</v>
      </c>
      <c r="D149" s="29" t="s">
        <v>158</v>
      </c>
      <c r="E149" s="30" t="s">
        <v>155</v>
      </c>
      <c r="F149" s="73">
        <v>13.31</v>
      </c>
      <c r="G149" s="73">
        <v>1.1</v>
      </c>
      <c r="H149" s="73">
        <v>4.46</v>
      </c>
      <c r="I149" s="73">
        <v>3.5</v>
      </c>
      <c r="J149" s="228">
        <v>0.0016216435185185186</v>
      </c>
      <c r="K149" s="173">
        <f>J152</f>
        <v>871</v>
      </c>
      <c r="L149" s="74" t="s">
        <v>156</v>
      </c>
    </row>
    <row r="150" spans="2:11" ht="15">
      <c r="B150" s="27"/>
      <c r="C150" s="32"/>
      <c r="D150" s="35"/>
      <c r="E150" s="32"/>
      <c r="F150" s="220"/>
      <c r="G150" s="226"/>
      <c r="H150" s="226"/>
      <c r="I150" s="220"/>
      <c r="J150" s="229"/>
      <c r="K150" s="162">
        <f>K149</f>
        <v>871</v>
      </c>
    </row>
    <row r="151" spans="1:11" ht="15">
      <c r="A151" s="97"/>
      <c r="B151" s="27"/>
      <c r="C151" s="32"/>
      <c r="D151" s="35"/>
      <c r="E151" s="32"/>
      <c r="F151" s="221">
        <f>IF(ISBLANK(F149),"",INT(20.0479*(17-F149)^1.835))</f>
        <v>220</v>
      </c>
      <c r="G151" s="221">
        <f>IF(ISBLANK(G149),"",INT(1.84523*(G149*100-75)^1.348))</f>
        <v>222</v>
      </c>
      <c r="H151" s="221">
        <f>IF(ISBLANK(H149),"",INT(56.0211*(H149-1.5)^1.05))</f>
        <v>175</v>
      </c>
      <c r="I151" s="221">
        <f>IF(ISBLANK(I149),"",INT(0.188807*(I149*100-210)^1.41))</f>
        <v>200</v>
      </c>
      <c r="J151" s="221">
        <v>54</v>
      </c>
      <c r="K151" s="180">
        <f>K150</f>
        <v>871</v>
      </c>
    </row>
    <row r="152" spans="1:11" ht="15">
      <c r="A152" s="97"/>
      <c r="B152" s="27"/>
      <c r="C152" s="32"/>
      <c r="D152" s="35"/>
      <c r="E152" s="32"/>
      <c r="F152" s="174"/>
      <c r="G152" s="222">
        <f>F151+G151</f>
        <v>442</v>
      </c>
      <c r="H152" s="222">
        <f>G152+H151</f>
        <v>617</v>
      </c>
      <c r="I152" s="222">
        <f>H152+I151</f>
        <v>817</v>
      </c>
      <c r="J152" s="222">
        <f>I152+J151</f>
        <v>871</v>
      </c>
      <c r="K152" s="162">
        <f>K151</f>
        <v>871</v>
      </c>
    </row>
    <row r="153" spans="1:11" ht="15">
      <c r="A153" s="97"/>
      <c r="B153" s="27"/>
      <c r="C153" s="32"/>
      <c r="D153" s="35"/>
      <c r="E153" s="32"/>
      <c r="F153" s="174"/>
      <c r="G153" s="174"/>
      <c r="H153" s="174"/>
      <c r="I153" s="174"/>
      <c r="J153" s="222"/>
      <c r="K153" s="162">
        <f>K152</f>
        <v>871</v>
      </c>
    </row>
    <row r="154" spans="1:12" ht="15">
      <c r="A154" s="97">
        <v>30</v>
      </c>
      <c r="B154" s="31">
        <v>33</v>
      </c>
      <c r="C154" s="32" t="s">
        <v>182</v>
      </c>
      <c r="D154" s="33" t="s">
        <v>62</v>
      </c>
      <c r="E154" s="32" t="s">
        <v>180</v>
      </c>
      <c r="F154" s="73">
        <v>13.93</v>
      </c>
      <c r="G154" s="73">
        <v>1.1</v>
      </c>
      <c r="H154" s="73">
        <v>4.85</v>
      </c>
      <c r="I154" s="73">
        <v>3.17</v>
      </c>
      <c r="J154" s="228">
        <v>0.0016699074074074073</v>
      </c>
      <c r="K154" s="173">
        <f>J157</f>
        <v>749</v>
      </c>
      <c r="L154" s="74" t="s">
        <v>181</v>
      </c>
    </row>
    <row r="155" spans="2:11" ht="15">
      <c r="B155" s="22"/>
      <c r="F155" s="220"/>
      <c r="G155" s="226"/>
      <c r="H155" s="226"/>
      <c r="I155" s="220"/>
      <c r="J155" s="229"/>
      <c r="K155" s="162">
        <f>K154</f>
        <v>749</v>
      </c>
    </row>
    <row r="156" spans="2:11" ht="15">
      <c r="B156" s="22"/>
      <c r="F156" s="221">
        <f>IF(ISBLANK(F154),"",INT(20.0479*(17-F154)^1.835))</f>
        <v>157</v>
      </c>
      <c r="G156" s="221">
        <f>IF(ISBLANK(G154),"",INT(1.84523*(G154*100-75)^1.348))</f>
        <v>222</v>
      </c>
      <c r="H156" s="221">
        <f>IF(ISBLANK(H154),"",INT(56.0211*(H154-1.5)^1.05))</f>
        <v>199</v>
      </c>
      <c r="I156" s="221">
        <f>IF(ISBLANK(I154),"",INT(0.188807*(I154*100-210)^1.41))</f>
        <v>137</v>
      </c>
      <c r="J156" s="221">
        <v>34</v>
      </c>
      <c r="K156" s="180">
        <f>K155</f>
        <v>749</v>
      </c>
    </row>
    <row r="157" spans="2:11" ht="15">
      <c r="B157" s="22"/>
      <c r="F157" s="174"/>
      <c r="G157" s="222">
        <f>F156+G156</f>
        <v>379</v>
      </c>
      <c r="H157" s="222">
        <f>G157+H156</f>
        <v>578</v>
      </c>
      <c r="I157" s="222">
        <f>H157+I156</f>
        <v>715</v>
      </c>
      <c r="J157" s="222">
        <f>I157+J156</f>
        <v>749</v>
      </c>
      <c r="K157" s="162">
        <f>K156</f>
        <v>749</v>
      </c>
    </row>
    <row r="158" spans="4:11" ht="15">
      <c r="D158" s="21"/>
      <c r="F158" s="174"/>
      <c r="G158" s="222"/>
      <c r="H158" s="222"/>
      <c r="I158" s="222"/>
      <c r="J158" s="222"/>
      <c r="K158" s="162"/>
    </row>
    <row r="159" spans="4:11" ht="15">
      <c r="D159" s="21"/>
      <c r="F159" s="174"/>
      <c r="G159" s="222"/>
      <c r="H159" s="174"/>
      <c r="I159" s="222"/>
      <c r="J159" s="222"/>
      <c r="K159" s="162"/>
    </row>
    <row r="160" spans="4:11" ht="15">
      <c r="D160" s="21"/>
      <c r="F160" s="174"/>
      <c r="G160" s="222"/>
      <c r="H160" s="174"/>
      <c r="I160" s="222"/>
      <c r="J160" s="222"/>
      <c r="K160" s="162"/>
    </row>
    <row r="161" spans="1:11" ht="15">
      <c r="A161" s="97"/>
      <c r="B161" s="32"/>
      <c r="C161" s="32"/>
      <c r="D161" s="35"/>
      <c r="E161" s="32"/>
      <c r="F161" s="175"/>
      <c r="G161" s="23"/>
      <c r="H161" s="176"/>
      <c r="I161" s="175"/>
      <c r="J161" s="177"/>
      <c r="K161" s="162">
        <f>K160</f>
        <v>0</v>
      </c>
    </row>
    <row r="162" spans="4:11" ht="15">
      <c r="D162" s="21"/>
      <c r="F162" s="174"/>
      <c r="G162" s="222"/>
      <c r="H162" s="174"/>
      <c r="I162" s="222"/>
      <c r="J162" s="174"/>
      <c r="K162" s="162"/>
    </row>
    <row r="163" spans="1:11" ht="15">
      <c r="A163" s="97"/>
      <c r="D163" s="21"/>
      <c r="F163" s="174"/>
      <c r="G163" s="222"/>
      <c r="H163" s="174"/>
      <c r="I163" s="174"/>
      <c r="J163" s="174"/>
      <c r="K163" s="162"/>
    </row>
    <row r="164" spans="1:11" ht="15">
      <c r="A164" s="97"/>
      <c r="D164" s="21"/>
      <c r="F164" s="174"/>
      <c r="G164" s="174"/>
      <c r="H164" s="174"/>
      <c r="I164" s="174"/>
      <c r="J164" s="174"/>
      <c r="K164" s="162"/>
    </row>
    <row r="165" spans="1:12" ht="15">
      <c r="A165" s="97"/>
      <c r="B165" s="27"/>
      <c r="C165" s="32"/>
      <c r="D165" s="33"/>
      <c r="E165" s="32"/>
      <c r="F165" s="204"/>
      <c r="G165" s="204"/>
      <c r="H165" s="204"/>
      <c r="I165" s="204"/>
      <c r="J165" s="205"/>
      <c r="K165" s="173"/>
      <c r="L165" s="74"/>
    </row>
    <row r="166" spans="2:11" ht="15">
      <c r="B166" s="27"/>
      <c r="F166" s="207"/>
      <c r="G166" s="206"/>
      <c r="H166" s="206"/>
      <c r="I166" s="207"/>
      <c r="J166" s="208"/>
      <c r="K166" s="162"/>
    </row>
    <row r="167" spans="1:11" ht="15">
      <c r="A167" s="97"/>
      <c r="B167" s="27"/>
      <c r="F167" s="209"/>
      <c r="G167" s="209"/>
      <c r="H167" s="209"/>
      <c r="I167" s="209"/>
      <c r="J167" s="209"/>
      <c r="K167" s="180"/>
    </row>
    <row r="168" spans="1:11" ht="15">
      <c r="A168" s="97"/>
      <c r="B168" s="27"/>
      <c r="F168" s="174"/>
      <c r="G168" s="174"/>
      <c r="H168" s="174"/>
      <c r="I168" s="174"/>
      <c r="J168" s="174"/>
      <c r="K168" s="162"/>
    </row>
    <row r="169" spans="1:11" ht="15">
      <c r="A169" s="97"/>
      <c r="B169" s="27"/>
      <c r="F169" s="175"/>
      <c r="G169" s="176"/>
      <c r="H169" s="176"/>
      <c r="I169" s="175"/>
      <c r="J169" s="177"/>
      <c r="K169" s="162"/>
    </row>
    <row r="170" spans="1:12" ht="15">
      <c r="A170" s="97"/>
      <c r="B170" s="124"/>
      <c r="C170" s="28"/>
      <c r="D170" s="29"/>
      <c r="E170" s="30"/>
      <c r="F170" s="204"/>
      <c r="G170" s="204"/>
      <c r="H170" s="204"/>
      <c r="I170" s="204"/>
      <c r="J170" s="205"/>
      <c r="K170" s="173"/>
      <c r="L170"/>
    </row>
    <row r="171" spans="1:11" ht="15">
      <c r="A171" s="97"/>
      <c r="F171" s="175"/>
      <c r="G171" s="176"/>
      <c r="H171" s="176"/>
      <c r="I171" s="175"/>
      <c r="J171" s="177"/>
      <c r="K171" s="162"/>
    </row>
    <row r="172" spans="1:11" ht="15">
      <c r="A172" s="97"/>
      <c r="C172" s="32"/>
      <c r="D172" s="35"/>
      <c r="E172" s="32"/>
      <c r="F172" s="85"/>
      <c r="G172" s="195"/>
      <c r="H172" s="195"/>
      <c r="I172" s="194"/>
      <c r="J172" s="196"/>
      <c r="K172" s="162"/>
    </row>
  </sheetData>
  <sheetProtection/>
  <mergeCells count="4">
    <mergeCell ref="A1:K2"/>
    <mergeCell ref="A4:B4"/>
    <mergeCell ref="F4:J4"/>
    <mergeCell ref="C3:J3"/>
  </mergeCells>
  <printOptions/>
  <pageMargins left="0.7086614173228347" right="0.1968503937007874" top="0.2362204724409449" bottom="0.2755905511811024" header="0.1968503937007874" footer="0.196850393700787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T213"/>
  <sheetViews>
    <sheetView zoomScalePageLayoutView="0" workbookViewId="0" topLeftCell="A196">
      <selection activeCell="A204" sqref="A204"/>
    </sheetView>
  </sheetViews>
  <sheetFormatPr defaultColWidth="9.140625" defaultRowHeight="12.75"/>
  <cols>
    <col min="1" max="1" width="6.28125" style="99" customWidth="1"/>
    <col min="2" max="2" width="9.140625" style="10" customWidth="1"/>
    <col min="3" max="3" width="24.421875" style="10" customWidth="1"/>
    <col min="4" max="4" width="9.00390625" style="20" bestFit="1" customWidth="1"/>
    <col min="5" max="5" width="23.57421875" style="10" customWidth="1"/>
    <col min="6" max="6" width="7.28125" style="1" customWidth="1"/>
    <col min="7" max="7" width="6.421875" style="2" customWidth="1"/>
    <col min="8" max="8" width="8.28125" style="1" customWidth="1"/>
    <col min="9" max="9" width="8.28125" style="2" customWidth="1"/>
    <col min="10" max="10" width="8.421875" style="2" customWidth="1"/>
    <col min="11" max="11" width="16.28125" style="89" customWidth="1"/>
    <col min="12" max="12" width="5.28125" style="15" customWidth="1"/>
  </cols>
  <sheetData>
    <row r="1" spans="2:20" s="23" customFormat="1" ht="23.25" customHeight="1">
      <c r="B1" s="181"/>
      <c r="C1" s="247" t="s">
        <v>113</v>
      </c>
      <c r="D1" s="247"/>
      <c r="E1" s="247"/>
      <c r="F1" s="247"/>
      <c r="G1" s="247"/>
      <c r="H1" s="247"/>
      <c r="I1" s="247"/>
      <c r="J1" s="247"/>
      <c r="K1" s="181"/>
      <c r="L1" s="61"/>
      <c r="M1" s="61"/>
      <c r="N1" s="61"/>
      <c r="O1" s="61"/>
      <c r="R1" s="24"/>
      <c r="T1" s="4"/>
    </row>
    <row r="2" spans="1:20" s="23" customFormat="1" ht="23.25" customHeight="1">
      <c r="A2" s="91"/>
      <c r="B2"/>
      <c r="C2" s="247"/>
      <c r="D2" s="247"/>
      <c r="E2" s="247"/>
      <c r="F2" s="247"/>
      <c r="G2" s="247"/>
      <c r="H2" s="247"/>
      <c r="I2" s="247"/>
      <c r="J2" s="247"/>
      <c r="K2" s="166"/>
      <c r="L2"/>
      <c r="M2"/>
      <c r="N2"/>
      <c r="O2"/>
      <c r="R2" s="24"/>
      <c r="T2" s="4"/>
    </row>
    <row r="3" spans="3:20" s="23" customFormat="1" ht="27" customHeight="1">
      <c r="C3" s="246" t="s">
        <v>10</v>
      </c>
      <c r="D3" s="246"/>
      <c r="E3" s="246"/>
      <c r="F3" s="246"/>
      <c r="G3" s="246"/>
      <c r="H3" s="246"/>
      <c r="I3" s="246"/>
      <c r="J3" s="47"/>
      <c r="K3" s="166"/>
      <c r="L3"/>
      <c r="M3"/>
      <c r="N3"/>
      <c r="O3"/>
      <c r="R3" s="24"/>
      <c r="T3" s="4"/>
    </row>
    <row r="4" spans="1:20" s="23" customFormat="1" ht="18.75">
      <c r="A4" s="243" t="s">
        <v>8</v>
      </c>
      <c r="B4" s="243"/>
      <c r="C4"/>
      <c r="D4" s="37"/>
      <c r="E4" s="48"/>
      <c r="F4" s="244"/>
      <c r="G4" s="244"/>
      <c r="H4" s="244"/>
      <c r="I4" s="244"/>
      <c r="J4" s="48"/>
      <c r="K4" s="166"/>
      <c r="L4"/>
      <c r="M4"/>
      <c r="N4"/>
      <c r="O4"/>
      <c r="R4" s="24"/>
      <c r="T4" s="4"/>
    </row>
    <row r="5" spans="1:12" ht="15.75">
      <c r="A5" s="92" t="s">
        <v>125</v>
      </c>
      <c r="B5" s="25"/>
      <c r="C5" s="25"/>
      <c r="D5" s="25"/>
      <c r="E5" s="25"/>
      <c r="F5" s="25"/>
      <c r="G5" s="25"/>
      <c r="H5" s="25"/>
      <c r="I5" s="25"/>
      <c r="J5" s="25"/>
      <c r="K5" s="167"/>
      <c r="L5" s="26"/>
    </row>
    <row r="6" spans="1:12" ht="15.75">
      <c r="A6" s="93"/>
      <c r="B6" s="25"/>
      <c r="C6" s="25"/>
      <c r="D6" s="25"/>
      <c r="E6" s="25"/>
      <c r="F6" s="25"/>
      <c r="G6" s="25"/>
      <c r="H6" s="25"/>
      <c r="I6" s="25"/>
      <c r="J6" s="25"/>
      <c r="K6" s="167"/>
      <c r="L6" s="26"/>
    </row>
    <row r="7" spans="1:12" ht="15">
      <c r="A7" s="94"/>
      <c r="B7" s="8"/>
      <c r="C7" s="9"/>
      <c r="D7" s="19"/>
      <c r="E7" s="9"/>
      <c r="F7" s="5" t="s">
        <v>25</v>
      </c>
      <c r="G7" s="5" t="s">
        <v>2</v>
      </c>
      <c r="H7" s="5" t="s">
        <v>3</v>
      </c>
      <c r="I7" s="6" t="s">
        <v>26</v>
      </c>
      <c r="J7" s="5" t="s">
        <v>0</v>
      </c>
      <c r="K7" s="168"/>
      <c r="L7" s="13"/>
    </row>
    <row r="8" spans="1:12" ht="15">
      <c r="A8" s="65" t="s">
        <v>27</v>
      </c>
      <c r="H8" s="11"/>
      <c r="I8" s="7">
        <v>1.1574074074074073E-05</v>
      </c>
      <c r="J8" s="4"/>
      <c r="K8" s="169"/>
      <c r="L8" s="14"/>
    </row>
    <row r="9" spans="1:11" ht="15">
      <c r="A9" s="96">
        <v>1</v>
      </c>
      <c r="B9" s="27">
        <v>64</v>
      </c>
      <c r="C9" s="28" t="s">
        <v>79</v>
      </c>
      <c r="D9" s="29" t="s">
        <v>80</v>
      </c>
      <c r="E9" s="30" t="s">
        <v>6</v>
      </c>
      <c r="F9" s="238">
        <v>8.85</v>
      </c>
      <c r="G9" s="73">
        <v>1.24</v>
      </c>
      <c r="H9" s="73">
        <v>4.48</v>
      </c>
      <c r="I9" s="228">
        <v>0.001294212962962963</v>
      </c>
      <c r="J9" s="173">
        <f>I12</f>
        <v>1416</v>
      </c>
      <c r="K9" s="202" t="s">
        <v>123</v>
      </c>
    </row>
    <row r="10" spans="1:10" ht="15">
      <c r="A10" s="96"/>
      <c r="B10" s="27"/>
      <c r="C10" s="28"/>
      <c r="D10" s="29"/>
      <c r="E10" s="30"/>
      <c r="F10" s="239"/>
      <c r="G10" s="226"/>
      <c r="H10" s="220"/>
      <c r="I10" s="229"/>
      <c r="J10" s="162">
        <f>J9</f>
        <v>1416</v>
      </c>
    </row>
    <row r="11" spans="1:10" ht="15">
      <c r="A11" s="96"/>
      <c r="B11" s="27"/>
      <c r="C11" s="28"/>
      <c r="D11" s="29"/>
      <c r="E11" s="30"/>
      <c r="F11" s="239">
        <f>IF(ISBLANK(F9),"",TRUNC(58.015*(11.5-F9)^1.81))</f>
        <v>338</v>
      </c>
      <c r="G11" s="221">
        <f>IF(ISBLANK(G9),"",INT(1.84523*(G9*100-75)^1.348))</f>
        <v>350</v>
      </c>
      <c r="H11" s="221">
        <f>IF(ISBLANK(H9),"",INT(0.188807*(H9*100-210)^1.41))</f>
        <v>423</v>
      </c>
      <c r="I11" s="221">
        <v>305</v>
      </c>
      <c r="J11" s="180">
        <f>J10</f>
        <v>1416</v>
      </c>
    </row>
    <row r="12" spans="1:10" ht="15">
      <c r="A12" s="96"/>
      <c r="B12" s="27"/>
      <c r="C12" s="28"/>
      <c r="D12" s="29"/>
      <c r="E12" s="30"/>
      <c r="F12" s="174"/>
      <c r="G12" s="222">
        <f>G11+F11</f>
        <v>688</v>
      </c>
      <c r="H12" s="222">
        <f>H11+G12</f>
        <v>1111</v>
      </c>
      <c r="I12" s="222">
        <f>H12+I11</f>
        <v>1416</v>
      </c>
      <c r="J12" s="162">
        <f>J11</f>
        <v>1416</v>
      </c>
    </row>
    <row r="13" spans="1:10" ht="15">
      <c r="A13" s="96"/>
      <c r="B13" s="27"/>
      <c r="C13" s="28"/>
      <c r="D13" s="29"/>
      <c r="E13" s="30"/>
      <c r="F13" s="174"/>
      <c r="G13" s="176"/>
      <c r="H13" s="175"/>
      <c r="I13" s="230"/>
      <c r="J13" s="162">
        <f>J12</f>
        <v>1416</v>
      </c>
    </row>
    <row r="14" spans="1:11" ht="15">
      <c r="A14" s="97">
        <v>2</v>
      </c>
      <c r="B14" s="27">
        <v>37</v>
      </c>
      <c r="C14" s="28" t="s">
        <v>169</v>
      </c>
      <c r="D14" s="29" t="s">
        <v>170</v>
      </c>
      <c r="E14" s="185" t="s">
        <v>164</v>
      </c>
      <c r="F14" s="238">
        <v>9.42</v>
      </c>
      <c r="G14" s="73">
        <v>1.3</v>
      </c>
      <c r="H14" s="73">
        <v>4.27</v>
      </c>
      <c r="I14" s="228">
        <v>0.0014516203703703703</v>
      </c>
      <c r="J14" s="173">
        <f>I17</f>
        <v>1158</v>
      </c>
      <c r="K14" s="74" t="s">
        <v>171</v>
      </c>
    </row>
    <row r="15" spans="1:10" ht="15">
      <c r="A15" s="97"/>
      <c r="F15" s="239"/>
      <c r="G15" s="226"/>
      <c r="H15" s="220"/>
      <c r="I15" s="229"/>
      <c r="J15" s="162">
        <f>J14</f>
        <v>1158</v>
      </c>
    </row>
    <row r="16" spans="1:10" ht="15">
      <c r="A16" s="97"/>
      <c r="F16" s="239">
        <f>IF(ISBLANK(F14),"",TRUNC(58.015*(11.5-F14)^1.81))</f>
        <v>218</v>
      </c>
      <c r="G16" s="221">
        <f>IF(ISBLANK(G14),"",INT(1.84523*(G14*100-75)^1.348))</f>
        <v>409</v>
      </c>
      <c r="H16" s="221">
        <f>IF(ISBLANK(H14),"",INT(0.188807*(H14*100-210)^1.41))</f>
        <v>371</v>
      </c>
      <c r="I16" s="221">
        <v>160</v>
      </c>
      <c r="J16" s="180">
        <f>J15</f>
        <v>1158</v>
      </c>
    </row>
    <row r="17" spans="1:10" ht="15">
      <c r="A17" s="97"/>
      <c r="B17" s="27"/>
      <c r="C17" s="28"/>
      <c r="D17" s="29"/>
      <c r="E17" s="30"/>
      <c r="F17" s="174"/>
      <c r="G17" s="222">
        <f>G16+F16</f>
        <v>627</v>
      </c>
      <c r="H17" s="222">
        <f>H16+G17</f>
        <v>998</v>
      </c>
      <c r="I17" s="222">
        <f>H17+I16</f>
        <v>1158</v>
      </c>
      <c r="J17" s="162">
        <f>J16</f>
        <v>1158</v>
      </c>
    </row>
    <row r="18" spans="1:10" ht="15">
      <c r="A18" s="97"/>
      <c r="F18" s="174"/>
      <c r="G18" s="23"/>
      <c r="H18" s="175"/>
      <c r="I18" s="230"/>
      <c r="J18" s="162">
        <f>J17</f>
        <v>1158</v>
      </c>
    </row>
    <row r="19" spans="1:12" ht="15">
      <c r="A19" s="96">
        <v>3</v>
      </c>
      <c r="B19" s="27">
        <v>38</v>
      </c>
      <c r="C19" s="28" t="s">
        <v>172</v>
      </c>
      <c r="D19" s="29" t="s">
        <v>173</v>
      </c>
      <c r="E19" s="30" t="s">
        <v>164</v>
      </c>
      <c r="F19" s="238">
        <v>9.01</v>
      </c>
      <c r="G19" s="73">
        <v>1.33</v>
      </c>
      <c r="H19" s="73">
        <v>3.96</v>
      </c>
      <c r="I19" s="228">
        <v>0.0015175925925925927</v>
      </c>
      <c r="J19" s="173">
        <f>I22</f>
        <v>1152</v>
      </c>
      <c r="K19" s="74" t="s">
        <v>171</v>
      </c>
      <c r="L19" s="88"/>
    </row>
    <row r="20" spans="1:10" ht="15">
      <c r="A20" s="97"/>
      <c r="B20" s="27"/>
      <c r="C20" s="28"/>
      <c r="D20" s="29"/>
      <c r="E20" s="30"/>
      <c r="F20" s="239"/>
      <c r="G20" s="226"/>
      <c r="H20" s="220"/>
      <c r="I20" s="229"/>
      <c r="J20" s="162">
        <f>J19</f>
        <v>1152</v>
      </c>
    </row>
    <row r="21" spans="1:10" ht="15">
      <c r="A21" s="97"/>
      <c r="B21" s="27"/>
      <c r="C21" s="28"/>
      <c r="D21" s="29"/>
      <c r="E21" s="30"/>
      <c r="F21" s="239">
        <f>IF(ISBLANK(F19),"",TRUNC(58.015*(11.5-F19)^1.81))</f>
        <v>302</v>
      </c>
      <c r="G21" s="221">
        <f>IF(ISBLANK(G19),"",INT(1.84523*(G19*100-75)^1.348))</f>
        <v>439</v>
      </c>
      <c r="H21" s="221">
        <f>IF(ISBLANK(H19),"",INT(0.188807*(H19*100-210)^1.41))</f>
        <v>299</v>
      </c>
      <c r="I21" s="221">
        <v>112</v>
      </c>
      <c r="J21" s="180">
        <f>J20</f>
        <v>1152</v>
      </c>
    </row>
    <row r="22" spans="1:10" ht="15">
      <c r="A22" s="97"/>
      <c r="B22" s="27"/>
      <c r="C22" s="28"/>
      <c r="D22" s="29"/>
      <c r="E22" s="30"/>
      <c r="F22" s="174"/>
      <c r="G22" s="222">
        <f>G21+F21</f>
        <v>741</v>
      </c>
      <c r="H22" s="222">
        <f>H21+G22</f>
        <v>1040</v>
      </c>
      <c r="I22" s="222">
        <f>H22+I21</f>
        <v>1152</v>
      </c>
      <c r="J22" s="162">
        <f>J21</f>
        <v>1152</v>
      </c>
    </row>
    <row r="23" spans="1:10" ht="15">
      <c r="A23" s="97"/>
      <c r="B23" s="27"/>
      <c r="C23" s="28"/>
      <c r="D23" s="29"/>
      <c r="E23" s="30"/>
      <c r="F23" s="174"/>
      <c r="G23" s="176"/>
      <c r="H23" s="175"/>
      <c r="I23" s="230"/>
      <c r="J23" s="162">
        <f>J22</f>
        <v>1152</v>
      </c>
    </row>
    <row r="24" spans="1:11" ht="15">
      <c r="A24" s="96">
        <v>4</v>
      </c>
      <c r="B24" s="27">
        <v>54</v>
      </c>
      <c r="C24" s="28" t="s">
        <v>134</v>
      </c>
      <c r="D24" s="29" t="s">
        <v>135</v>
      </c>
      <c r="E24" s="30" t="s">
        <v>39</v>
      </c>
      <c r="F24" s="238">
        <v>9.05</v>
      </c>
      <c r="G24" s="73">
        <v>1.3</v>
      </c>
      <c r="H24" s="73">
        <v>3.75</v>
      </c>
      <c r="I24" s="228">
        <v>0.001544097222222222</v>
      </c>
      <c r="J24" s="173">
        <f>I27</f>
        <v>1049</v>
      </c>
      <c r="K24" s="74" t="s">
        <v>161</v>
      </c>
    </row>
    <row r="25" spans="1:10" ht="15">
      <c r="A25" s="97"/>
      <c r="B25" s="27"/>
      <c r="C25" s="28"/>
      <c r="D25" s="29"/>
      <c r="E25" s="30"/>
      <c r="F25" s="239"/>
      <c r="G25" s="226"/>
      <c r="H25" s="220"/>
      <c r="I25" s="229"/>
      <c r="J25" s="162">
        <f>J24</f>
        <v>1049</v>
      </c>
    </row>
    <row r="26" spans="1:10" ht="15">
      <c r="A26" s="97"/>
      <c r="B26" s="27"/>
      <c r="C26" s="28"/>
      <c r="D26" s="29"/>
      <c r="E26" s="30"/>
      <c r="F26" s="239">
        <f>IF(ISBLANK(F24),"",TRUNC(58.015*(11.5-F24)^1.81))</f>
        <v>293</v>
      </c>
      <c r="G26" s="221">
        <f>IF(ISBLANK(G24),"",INT(1.84523*(G24*100-75)^1.348))</f>
        <v>409</v>
      </c>
      <c r="H26" s="221">
        <f>IF(ISBLANK(H24),"",INT(0.188807*(H24*100-210)^1.41))</f>
        <v>252</v>
      </c>
      <c r="I26" s="221">
        <v>95</v>
      </c>
      <c r="J26" s="180">
        <f>J25</f>
        <v>1049</v>
      </c>
    </row>
    <row r="27" spans="1:10" ht="15">
      <c r="A27" s="97"/>
      <c r="B27" s="27"/>
      <c r="C27" s="28"/>
      <c r="D27" s="29"/>
      <c r="E27" s="30"/>
      <c r="F27" s="174"/>
      <c r="G27" s="222">
        <f>G26+F26</f>
        <v>702</v>
      </c>
      <c r="H27" s="222">
        <f>H26+G27</f>
        <v>954</v>
      </c>
      <c r="I27" s="222">
        <f>H27+I26</f>
        <v>1049</v>
      </c>
      <c r="J27" s="162">
        <f>J26</f>
        <v>1049</v>
      </c>
    </row>
    <row r="28" spans="1:10" ht="15">
      <c r="A28" s="97"/>
      <c r="B28" s="27"/>
      <c r="C28" s="28"/>
      <c r="D28" s="29"/>
      <c r="E28" s="30"/>
      <c r="F28" s="174"/>
      <c r="G28" s="176"/>
      <c r="H28" s="175"/>
      <c r="I28" s="230"/>
      <c r="J28" s="162">
        <f>J27</f>
        <v>1049</v>
      </c>
    </row>
    <row r="29" spans="1:11" ht="15">
      <c r="A29" s="96">
        <v>5</v>
      </c>
      <c r="B29" s="27">
        <v>49</v>
      </c>
      <c r="C29" s="28" t="s">
        <v>151</v>
      </c>
      <c r="D29" s="29" t="s">
        <v>152</v>
      </c>
      <c r="E29" s="30" t="s">
        <v>149</v>
      </c>
      <c r="F29" s="238">
        <v>9.22</v>
      </c>
      <c r="G29" s="73">
        <v>1.3</v>
      </c>
      <c r="H29" s="73">
        <v>3.9</v>
      </c>
      <c r="I29" s="228">
        <v>0.0017091435185185187</v>
      </c>
      <c r="J29" s="173">
        <f>I32</f>
        <v>971</v>
      </c>
      <c r="K29" t="s">
        <v>153</v>
      </c>
    </row>
    <row r="30" spans="1:10" ht="15">
      <c r="A30" s="96"/>
      <c r="B30" s="27"/>
      <c r="C30" s="28"/>
      <c r="D30" s="29"/>
      <c r="E30" s="30"/>
      <c r="F30" s="239"/>
      <c r="G30" s="226"/>
      <c r="H30" s="220"/>
      <c r="I30" s="229"/>
      <c r="J30" s="162">
        <f>J29</f>
        <v>971</v>
      </c>
    </row>
    <row r="31" spans="1:10" ht="15">
      <c r="A31" s="96"/>
      <c r="B31" s="27"/>
      <c r="C31" s="28"/>
      <c r="D31" s="29"/>
      <c r="E31" s="30"/>
      <c r="F31" s="239">
        <f>IF(ISBLANK(F29),"",TRUNC(58.015*(11.5-F29)^1.81))</f>
        <v>257</v>
      </c>
      <c r="G31" s="221">
        <f>IF(ISBLANK(G29),"",INT(1.84523*(G29*100-75)^1.348))</f>
        <v>409</v>
      </c>
      <c r="H31" s="221">
        <f>IF(ISBLANK(H29),"",INT(0.188807*(H29*100-210)^1.41))</f>
        <v>285</v>
      </c>
      <c r="I31" s="221">
        <v>20</v>
      </c>
      <c r="J31" s="180">
        <f>J30</f>
        <v>971</v>
      </c>
    </row>
    <row r="32" spans="1:10" ht="15">
      <c r="A32" s="96"/>
      <c r="B32" s="27"/>
      <c r="C32" s="28"/>
      <c r="D32" s="29"/>
      <c r="E32" s="30"/>
      <c r="F32" s="174"/>
      <c r="G32" s="222">
        <f>G31+F31</f>
        <v>666</v>
      </c>
      <c r="H32" s="222">
        <f>H31+G32</f>
        <v>951</v>
      </c>
      <c r="I32" s="222">
        <f>H32+I31</f>
        <v>971</v>
      </c>
      <c r="J32" s="162">
        <f>J31</f>
        <v>971</v>
      </c>
    </row>
    <row r="33" spans="1:10" ht="15">
      <c r="A33" s="96"/>
      <c r="B33" s="27"/>
      <c r="C33" s="28"/>
      <c r="D33" s="29"/>
      <c r="E33" s="30"/>
      <c r="F33" s="174"/>
      <c r="G33" s="176"/>
      <c r="H33" s="175"/>
      <c r="I33" s="230"/>
      <c r="J33" s="162">
        <f>J32</f>
        <v>971</v>
      </c>
    </row>
    <row r="34" spans="1:11" ht="15">
      <c r="A34" s="96">
        <v>6</v>
      </c>
      <c r="B34" s="31">
        <v>65</v>
      </c>
      <c r="C34" s="32" t="s">
        <v>274</v>
      </c>
      <c r="D34" s="33" t="s">
        <v>275</v>
      </c>
      <c r="E34" s="30" t="s">
        <v>6</v>
      </c>
      <c r="F34" s="238">
        <v>9.1</v>
      </c>
      <c r="G34" s="73">
        <v>1.1</v>
      </c>
      <c r="H34" s="73">
        <v>3.78</v>
      </c>
      <c r="I34" s="228">
        <v>0.001461458333333333</v>
      </c>
      <c r="J34" s="173">
        <f>I37</f>
        <v>916</v>
      </c>
      <c r="K34" s="74" t="s">
        <v>123</v>
      </c>
    </row>
    <row r="35" spans="1:10" ht="15">
      <c r="A35" s="97"/>
      <c r="B35" s="27"/>
      <c r="C35" s="28"/>
      <c r="D35" s="29"/>
      <c r="E35" s="30"/>
      <c r="F35" s="239"/>
      <c r="G35" s="226"/>
      <c r="H35" s="220"/>
      <c r="I35" s="229"/>
      <c r="J35" s="162">
        <f>J34</f>
        <v>916</v>
      </c>
    </row>
    <row r="36" spans="1:10" ht="15">
      <c r="A36" s="97"/>
      <c r="B36" s="27"/>
      <c r="C36" s="28"/>
      <c r="D36" s="29"/>
      <c r="E36" s="30"/>
      <c r="F36" s="239">
        <f>IF(ISBLANK(F34),"",TRUNC(58.015*(11.5-F34)^1.81))</f>
        <v>282</v>
      </c>
      <c r="G36" s="221">
        <f>IF(ISBLANK(G34),"",INT(1.84523*(G34*100-75)^1.348))</f>
        <v>222</v>
      </c>
      <c r="H36" s="221">
        <f>IF(ISBLANK(H34),"",INT(0.188807*(H34*100-210)^1.41))</f>
        <v>259</v>
      </c>
      <c r="I36" s="221">
        <v>153</v>
      </c>
      <c r="J36" s="180">
        <f>J35</f>
        <v>916</v>
      </c>
    </row>
    <row r="37" spans="1:10" ht="15">
      <c r="A37" s="97"/>
      <c r="B37" s="27"/>
      <c r="C37" s="28"/>
      <c r="D37" s="29"/>
      <c r="E37" s="30"/>
      <c r="F37" s="174"/>
      <c r="G37" s="222">
        <f>G36+F36</f>
        <v>504</v>
      </c>
      <c r="H37" s="222">
        <f>H36+G37</f>
        <v>763</v>
      </c>
      <c r="I37" s="222">
        <f>H37+I36</f>
        <v>916</v>
      </c>
      <c r="J37" s="162">
        <f>J36</f>
        <v>916</v>
      </c>
    </row>
    <row r="38" spans="1:13" ht="15">
      <c r="A38" s="97"/>
      <c r="B38" s="27"/>
      <c r="C38" s="28"/>
      <c r="D38" s="29"/>
      <c r="E38" s="30"/>
      <c r="F38" s="174"/>
      <c r="G38" s="176"/>
      <c r="H38" s="175"/>
      <c r="I38" s="230"/>
      <c r="J38" s="162">
        <f>J37</f>
        <v>916</v>
      </c>
      <c r="M38" s="2"/>
    </row>
    <row r="39" spans="1:11" ht="15">
      <c r="A39" s="96">
        <v>7</v>
      </c>
      <c r="B39" s="27">
        <v>36</v>
      </c>
      <c r="C39" s="28" t="s">
        <v>196</v>
      </c>
      <c r="D39" s="29" t="s">
        <v>197</v>
      </c>
      <c r="E39" s="30" t="s">
        <v>180</v>
      </c>
      <c r="F39" s="238">
        <v>9.73</v>
      </c>
      <c r="G39" s="73">
        <v>1.27</v>
      </c>
      <c r="H39" s="73">
        <v>3.91</v>
      </c>
      <c r="I39" s="228">
        <v>0.0015760416666666666</v>
      </c>
      <c r="J39" s="173">
        <f>I42</f>
        <v>906</v>
      </c>
      <c r="K39" t="s">
        <v>181</v>
      </c>
    </row>
    <row r="40" spans="1:10" ht="15">
      <c r="A40" s="97"/>
      <c r="B40" s="27"/>
      <c r="C40" s="28"/>
      <c r="D40" s="29"/>
      <c r="E40" s="30"/>
      <c r="F40" s="239"/>
      <c r="G40" s="226"/>
      <c r="H40" s="220"/>
      <c r="I40" s="229"/>
      <c r="J40" s="162">
        <f>J39</f>
        <v>906</v>
      </c>
    </row>
    <row r="41" spans="1:10" ht="15">
      <c r="A41" s="97"/>
      <c r="B41" s="27"/>
      <c r="C41" s="28"/>
      <c r="D41" s="29"/>
      <c r="E41" s="30"/>
      <c r="F41" s="239">
        <f>IF(ISBLANK(F39),"",TRUNC(58.015*(11.5-F39)^1.81))</f>
        <v>163</v>
      </c>
      <c r="G41" s="221">
        <f>IF(ISBLANK(G39),"",INT(1.84523*(G39*100-75)^1.348))</f>
        <v>379</v>
      </c>
      <c r="H41" s="221">
        <f>IF(ISBLANK(H39),"",INT(0.188807*(H39*100-210)^1.41))</f>
        <v>287</v>
      </c>
      <c r="I41" s="221">
        <v>77</v>
      </c>
      <c r="J41" s="180">
        <f>J40</f>
        <v>906</v>
      </c>
    </row>
    <row r="42" spans="1:10" ht="15">
      <c r="A42" s="97"/>
      <c r="B42" s="27"/>
      <c r="C42" s="28"/>
      <c r="D42" s="29"/>
      <c r="E42" s="30"/>
      <c r="F42" s="174"/>
      <c r="G42" s="222">
        <f>G41+F41</f>
        <v>542</v>
      </c>
      <c r="H42" s="222">
        <f>H41+G42</f>
        <v>829</v>
      </c>
      <c r="I42" s="222">
        <f>H42+I41</f>
        <v>906</v>
      </c>
      <c r="J42" s="162">
        <f>J41</f>
        <v>906</v>
      </c>
    </row>
    <row r="43" spans="1:10" ht="15">
      <c r="A43" s="97"/>
      <c r="B43" s="27"/>
      <c r="C43" s="28"/>
      <c r="D43" s="29"/>
      <c r="E43" s="30"/>
      <c r="F43" s="174"/>
      <c r="G43" s="176"/>
      <c r="H43" s="175"/>
      <c r="I43" s="230"/>
      <c r="J43" s="162">
        <f>J42</f>
        <v>906</v>
      </c>
    </row>
    <row r="44" spans="1:11" ht="15">
      <c r="A44" s="96">
        <v>8</v>
      </c>
      <c r="B44" s="27">
        <v>61</v>
      </c>
      <c r="C44" s="28" t="s">
        <v>107</v>
      </c>
      <c r="D44" s="29" t="s">
        <v>259</v>
      </c>
      <c r="E44" s="30" t="s">
        <v>5</v>
      </c>
      <c r="F44" s="238">
        <v>9.55</v>
      </c>
      <c r="G44" s="73">
        <v>1.24</v>
      </c>
      <c r="H44" s="73">
        <v>3.83</v>
      </c>
      <c r="I44" s="228">
        <v>0.0015649305555555555</v>
      </c>
      <c r="J44" s="173">
        <f>I47</f>
        <v>897</v>
      </c>
      <c r="K44" s="74" t="s">
        <v>100</v>
      </c>
    </row>
    <row r="45" spans="1:10" ht="15">
      <c r="A45" s="96"/>
      <c r="B45" s="31"/>
      <c r="C45" s="32"/>
      <c r="D45" s="33"/>
      <c r="E45" s="30"/>
      <c r="F45" s="239"/>
      <c r="G45" s="226"/>
      <c r="H45" s="220"/>
      <c r="I45" s="229"/>
      <c r="J45" s="162">
        <f>J44</f>
        <v>897</v>
      </c>
    </row>
    <row r="46" spans="1:10" ht="15">
      <c r="A46" s="96"/>
      <c r="B46" s="31"/>
      <c r="C46" s="32"/>
      <c r="D46" s="33"/>
      <c r="E46" s="30"/>
      <c r="F46" s="239">
        <f>IF(ISBLANK(F44),"",TRUNC(58.015*(11.5-F44)^1.81))</f>
        <v>194</v>
      </c>
      <c r="G46" s="221">
        <f>IF(ISBLANK(G44),"",INT(1.84523*(G44*100-75)^1.348))</f>
        <v>350</v>
      </c>
      <c r="H46" s="221">
        <f>IF(ISBLANK(H44),"",INT(0.188807*(H44*100-210)^1.41))</f>
        <v>270</v>
      </c>
      <c r="I46" s="221">
        <v>83</v>
      </c>
      <c r="J46" s="180">
        <f>J45</f>
        <v>897</v>
      </c>
    </row>
    <row r="47" spans="1:10" ht="15">
      <c r="A47" s="97"/>
      <c r="B47" s="31"/>
      <c r="C47" s="32"/>
      <c r="D47" s="33"/>
      <c r="E47" s="30"/>
      <c r="F47" s="222"/>
      <c r="G47" s="222">
        <f>G46+F46</f>
        <v>544</v>
      </c>
      <c r="H47" s="222">
        <f>H46+G47</f>
        <v>814</v>
      </c>
      <c r="I47" s="222">
        <f>H47+I46</f>
        <v>897</v>
      </c>
      <c r="J47" s="162">
        <f>J46</f>
        <v>897</v>
      </c>
    </row>
    <row r="48" spans="1:10" ht="15">
      <c r="A48" s="97"/>
      <c r="B48" s="31"/>
      <c r="C48" s="32"/>
      <c r="D48" s="33"/>
      <c r="E48" s="30"/>
      <c r="F48" s="174"/>
      <c r="G48" s="176"/>
      <c r="H48" s="175"/>
      <c r="I48" s="230"/>
      <c r="J48" s="162">
        <f>J47</f>
        <v>897</v>
      </c>
    </row>
    <row r="49" spans="1:11" ht="15">
      <c r="A49" s="96">
        <v>9</v>
      </c>
      <c r="B49" s="27">
        <v>12</v>
      </c>
      <c r="C49" s="28" t="s">
        <v>226</v>
      </c>
      <c r="D49" s="29" t="s">
        <v>34</v>
      </c>
      <c r="E49" s="30" t="s">
        <v>35</v>
      </c>
      <c r="F49" s="238">
        <v>9.19</v>
      </c>
      <c r="G49" s="73">
        <v>1.15</v>
      </c>
      <c r="H49" s="73">
        <v>4</v>
      </c>
      <c r="I49" s="228">
        <v>0.0016657407407407409</v>
      </c>
      <c r="J49" s="173">
        <f>I52</f>
        <v>873</v>
      </c>
      <c r="K49" s="74" t="s">
        <v>227</v>
      </c>
    </row>
    <row r="50" spans="1:10" ht="15">
      <c r="A50" s="96"/>
      <c r="B50" s="126"/>
      <c r="C50" s="127"/>
      <c r="D50" s="29"/>
      <c r="E50" s="30"/>
      <c r="F50" s="239"/>
      <c r="G50" s="226"/>
      <c r="H50" s="220"/>
      <c r="I50" s="229"/>
      <c r="J50" s="162">
        <f>J49</f>
        <v>873</v>
      </c>
    </row>
    <row r="51" spans="1:10" ht="15">
      <c r="A51" s="96"/>
      <c r="B51" s="126"/>
      <c r="C51" s="127"/>
      <c r="D51" s="29"/>
      <c r="E51" s="30"/>
      <c r="F51" s="239">
        <f>IF(ISBLANK(F49),"",TRUNC(58.015*(11.5-F49)^1.81))</f>
        <v>264</v>
      </c>
      <c r="G51" s="221">
        <f>IF(ISBLANK(G49),"",INT(1.84523*(G49*100-75)^1.348))</f>
        <v>266</v>
      </c>
      <c r="H51" s="221">
        <f>IF(ISBLANK(H49),"",INT(0.188807*(H49*100-210)^1.41))</f>
        <v>308</v>
      </c>
      <c r="I51" s="221">
        <v>35</v>
      </c>
      <c r="J51" s="180">
        <f>J50</f>
        <v>873</v>
      </c>
    </row>
    <row r="52" spans="1:10" ht="15">
      <c r="A52" s="96"/>
      <c r="B52" s="126"/>
      <c r="C52" s="127"/>
      <c r="D52" s="29"/>
      <c r="E52" s="30"/>
      <c r="F52" s="174"/>
      <c r="G52" s="222">
        <f>G51+F51</f>
        <v>530</v>
      </c>
      <c r="H52" s="222">
        <f>H51+G52</f>
        <v>838</v>
      </c>
      <c r="I52" s="222">
        <f>H52+I51</f>
        <v>873</v>
      </c>
      <c r="J52" s="162">
        <f>J51</f>
        <v>873</v>
      </c>
    </row>
    <row r="53" spans="1:10" ht="15">
      <c r="A53" s="96"/>
      <c r="B53" s="126"/>
      <c r="C53" s="127"/>
      <c r="D53" s="29"/>
      <c r="E53" s="30"/>
      <c r="F53" s="174"/>
      <c r="G53" s="176"/>
      <c r="H53" s="85"/>
      <c r="I53" s="230"/>
      <c r="J53" s="162">
        <f>J52</f>
        <v>873</v>
      </c>
    </row>
    <row r="54" spans="1:13" ht="15">
      <c r="A54" s="97">
        <v>10</v>
      </c>
      <c r="B54" s="126">
        <v>27</v>
      </c>
      <c r="C54" s="127" t="s">
        <v>60</v>
      </c>
      <c r="D54" s="29" t="s">
        <v>34</v>
      </c>
      <c r="E54" s="30" t="s">
        <v>56</v>
      </c>
      <c r="F54" s="238">
        <v>9.66</v>
      </c>
      <c r="G54" s="73">
        <v>1.18</v>
      </c>
      <c r="H54" s="73">
        <v>3.89</v>
      </c>
      <c r="I54" s="228">
        <v>0.0015494212962962964</v>
      </c>
      <c r="J54" s="173">
        <f>I57</f>
        <v>843</v>
      </c>
      <c r="K54" s="74" t="s">
        <v>50</v>
      </c>
      <c r="L54" s="67"/>
      <c r="M54" s="182"/>
    </row>
    <row r="55" spans="1:10" ht="15">
      <c r="A55" s="97"/>
      <c r="B55" s="31"/>
      <c r="C55" s="32"/>
      <c r="D55" s="33"/>
      <c r="E55" s="32"/>
      <c r="F55" s="239"/>
      <c r="G55" s="226"/>
      <c r="H55" s="220"/>
      <c r="I55" s="229"/>
      <c r="J55" s="162">
        <f>J54</f>
        <v>843</v>
      </c>
    </row>
    <row r="56" spans="1:10" ht="15">
      <c r="A56" s="97"/>
      <c r="B56" s="31"/>
      <c r="C56" s="32"/>
      <c r="D56" s="33"/>
      <c r="E56" s="32"/>
      <c r="F56" s="239">
        <f>IF(ISBLANK(F54),"",TRUNC(58.015*(11.5-F54)^1.81))</f>
        <v>174</v>
      </c>
      <c r="G56" s="221">
        <f>IF(ISBLANK(G54),"",INT(1.84523*(G54*100-75)^1.348))</f>
        <v>293</v>
      </c>
      <c r="H56" s="221">
        <f>IF(ISBLANK(H54),"",INT(0.188807*(H54*100-210)^1.41))</f>
        <v>283</v>
      </c>
      <c r="I56" s="221">
        <v>93</v>
      </c>
      <c r="J56" s="180">
        <f>J55</f>
        <v>843</v>
      </c>
    </row>
    <row r="57" spans="1:10" ht="15">
      <c r="A57" s="97"/>
      <c r="B57" s="31"/>
      <c r="C57" s="32"/>
      <c r="D57" s="33"/>
      <c r="E57" s="32"/>
      <c r="F57" s="174"/>
      <c r="G57" s="222">
        <f>G56+F56</f>
        <v>467</v>
      </c>
      <c r="H57" s="222">
        <f>H56+G57</f>
        <v>750</v>
      </c>
      <c r="I57" s="222">
        <f>H57+I56</f>
        <v>843</v>
      </c>
      <c r="J57" s="162">
        <f>J56</f>
        <v>843</v>
      </c>
    </row>
    <row r="58" spans="1:10" ht="15">
      <c r="A58" s="97"/>
      <c r="B58" s="31"/>
      <c r="C58" s="32"/>
      <c r="D58" s="33"/>
      <c r="E58" s="32"/>
      <c r="F58" s="174"/>
      <c r="G58" s="176"/>
      <c r="H58" s="175"/>
      <c r="I58" s="230"/>
      <c r="J58" s="162">
        <f>J57</f>
        <v>843</v>
      </c>
    </row>
    <row r="59" spans="1:11" ht="15">
      <c r="A59" s="97">
        <v>11</v>
      </c>
      <c r="B59" s="27">
        <v>44</v>
      </c>
      <c r="C59" s="28" t="s">
        <v>159</v>
      </c>
      <c r="D59" s="29" t="s">
        <v>160</v>
      </c>
      <c r="E59" s="30" t="s">
        <v>68</v>
      </c>
      <c r="F59" s="238">
        <v>9.54</v>
      </c>
      <c r="G59" s="73">
        <v>1.1</v>
      </c>
      <c r="H59" s="73">
        <v>3.75</v>
      </c>
      <c r="I59" s="228">
        <v>0.001504398148148148</v>
      </c>
      <c r="J59" s="173">
        <f>I62</f>
        <v>791</v>
      </c>
      <c r="K59" s="74" t="s">
        <v>69</v>
      </c>
    </row>
    <row r="60" spans="2:10" ht="15">
      <c r="B60" s="27"/>
      <c r="C60" s="28"/>
      <c r="D60" s="29"/>
      <c r="E60" s="30"/>
      <c r="F60" s="239"/>
      <c r="G60" s="226"/>
      <c r="H60" s="220"/>
      <c r="I60" s="229"/>
      <c r="J60" s="162">
        <f>J59</f>
        <v>791</v>
      </c>
    </row>
    <row r="61" spans="2:10" ht="15">
      <c r="B61" s="27"/>
      <c r="C61" s="28"/>
      <c r="D61" s="29"/>
      <c r="E61" s="30"/>
      <c r="F61" s="239">
        <f>IF(ISBLANK(F59),"",TRUNC(58.015*(11.5-F59)^1.81))</f>
        <v>196</v>
      </c>
      <c r="G61" s="221">
        <f>IF(ISBLANK(G59),"",INT(1.84523*(G59*100-75)^1.348))</f>
        <v>222</v>
      </c>
      <c r="H61" s="221">
        <f>IF(ISBLANK(H59),"",INT(0.188807*(H59*100-210)^1.41))</f>
        <v>252</v>
      </c>
      <c r="I61" s="221">
        <v>121</v>
      </c>
      <c r="J61" s="180">
        <f>J60</f>
        <v>791</v>
      </c>
    </row>
    <row r="62" spans="2:10" ht="15">
      <c r="B62" s="27"/>
      <c r="C62" s="28"/>
      <c r="D62" s="29"/>
      <c r="E62" s="30"/>
      <c r="F62" s="174"/>
      <c r="G62" s="222">
        <f>G61+F61</f>
        <v>418</v>
      </c>
      <c r="H62" s="222">
        <f>H61+G62</f>
        <v>670</v>
      </c>
      <c r="I62" s="222">
        <f>H62+I61</f>
        <v>791</v>
      </c>
      <c r="J62" s="162">
        <f>J61</f>
        <v>791</v>
      </c>
    </row>
    <row r="63" spans="2:10" ht="15">
      <c r="B63" s="27"/>
      <c r="C63" s="28"/>
      <c r="D63" s="29"/>
      <c r="E63" s="30"/>
      <c r="F63" s="174"/>
      <c r="G63" s="176"/>
      <c r="H63" s="175"/>
      <c r="I63" s="230"/>
      <c r="J63" s="162">
        <f>J62</f>
        <v>791</v>
      </c>
    </row>
    <row r="64" spans="1:13" ht="15">
      <c r="A64" s="96">
        <v>12</v>
      </c>
      <c r="B64" s="27">
        <v>40</v>
      </c>
      <c r="C64" s="28" t="s">
        <v>176</v>
      </c>
      <c r="D64" s="29" t="s">
        <v>177</v>
      </c>
      <c r="E64" s="30" t="s">
        <v>164</v>
      </c>
      <c r="F64" s="238">
        <v>9.93</v>
      </c>
      <c r="G64" s="73">
        <v>1.27</v>
      </c>
      <c r="H64" s="73">
        <v>3.82</v>
      </c>
      <c r="I64" s="228">
        <v>0.0018233796296296297</v>
      </c>
      <c r="J64" s="173">
        <f>I67</f>
        <v>777</v>
      </c>
      <c r="K64" t="s">
        <v>168</v>
      </c>
      <c r="M64" s="2"/>
    </row>
    <row r="65" spans="1:13" ht="15">
      <c r="A65" s="96"/>
      <c r="B65" s="27"/>
      <c r="C65" s="28"/>
      <c r="D65" s="29"/>
      <c r="E65" s="30"/>
      <c r="F65" s="239"/>
      <c r="G65" s="226"/>
      <c r="H65" s="220"/>
      <c r="I65" s="229"/>
      <c r="J65" s="162">
        <f>J64</f>
        <v>777</v>
      </c>
      <c r="M65" s="2"/>
    </row>
    <row r="66" spans="1:13" ht="15">
      <c r="A66" s="96"/>
      <c r="B66" s="27"/>
      <c r="C66" s="28"/>
      <c r="D66" s="29"/>
      <c r="E66" s="30"/>
      <c r="F66" s="239">
        <f>IF(ISBLANK(F64),"",TRUNC(58.015*(11.5-F64)^1.81))</f>
        <v>131</v>
      </c>
      <c r="G66" s="221">
        <f>IF(ISBLANK(G64),"",INT(1.84523*(G64*100-75)^1.348))</f>
        <v>379</v>
      </c>
      <c r="H66" s="221">
        <f>IF(ISBLANK(H64),"",INT(0.188807*(H64*100-210)^1.41))</f>
        <v>267</v>
      </c>
      <c r="I66" s="221">
        <v>0</v>
      </c>
      <c r="J66" s="180">
        <f>J65</f>
        <v>777</v>
      </c>
      <c r="M66" s="2"/>
    </row>
    <row r="67" spans="1:13" ht="15">
      <c r="A67" s="96"/>
      <c r="B67" s="27"/>
      <c r="C67" s="28"/>
      <c r="D67" s="29"/>
      <c r="E67" s="30"/>
      <c r="F67" s="174"/>
      <c r="G67" s="222">
        <f>G66+F66</f>
        <v>510</v>
      </c>
      <c r="H67" s="222">
        <f>H66+G67</f>
        <v>777</v>
      </c>
      <c r="I67" s="222">
        <f>H67+I66</f>
        <v>777</v>
      </c>
      <c r="J67" s="162">
        <f>J66</f>
        <v>777</v>
      </c>
      <c r="M67" s="2"/>
    </row>
    <row r="68" spans="1:13" ht="15">
      <c r="A68" s="96"/>
      <c r="B68" s="27"/>
      <c r="C68" s="28"/>
      <c r="D68" s="29"/>
      <c r="E68" s="30"/>
      <c r="F68" s="174"/>
      <c r="G68" s="176"/>
      <c r="H68" s="175"/>
      <c r="I68" s="230"/>
      <c r="J68" s="162">
        <f>J67</f>
        <v>777</v>
      </c>
      <c r="M68" s="2"/>
    </row>
    <row r="69" spans="1:11" ht="15">
      <c r="A69" s="96">
        <v>13</v>
      </c>
      <c r="B69" s="27">
        <v>26</v>
      </c>
      <c r="C69" s="28" t="s">
        <v>59</v>
      </c>
      <c r="D69" s="29" t="s">
        <v>34</v>
      </c>
      <c r="E69" s="30" t="s">
        <v>56</v>
      </c>
      <c r="F69" s="238">
        <v>9.91</v>
      </c>
      <c r="G69" s="73">
        <v>1.24</v>
      </c>
      <c r="H69" s="73">
        <v>3.71</v>
      </c>
      <c r="I69" s="228">
        <v>0.0016562499999999997</v>
      </c>
      <c r="J69" s="173">
        <f>I72</f>
        <v>767</v>
      </c>
      <c r="K69" t="s">
        <v>50</v>
      </c>
    </row>
    <row r="70" spans="1:10" ht="15">
      <c r="A70" s="96"/>
      <c r="B70" s="27"/>
      <c r="C70" s="28"/>
      <c r="D70" s="29"/>
      <c r="E70" s="30"/>
      <c r="F70" s="239"/>
      <c r="G70" s="226"/>
      <c r="H70" s="220"/>
      <c r="I70" s="229"/>
      <c r="J70" s="162">
        <f>J69</f>
        <v>767</v>
      </c>
    </row>
    <row r="71" spans="1:10" ht="15">
      <c r="A71" s="96"/>
      <c r="B71" s="27"/>
      <c r="C71" s="28"/>
      <c r="D71" s="29"/>
      <c r="E71" s="30"/>
      <c r="F71" s="239">
        <f>IF(ISBLANK(F69),"",TRUNC(58.015*(11.5-F69)^1.81))</f>
        <v>134</v>
      </c>
      <c r="G71" s="221">
        <f>IF(ISBLANK(G69),"",INT(1.84523*(G69*100-75)^1.348))</f>
        <v>350</v>
      </c>
      <c r="H71" s="221">
        <f>IF(ISBLANK(H69),"",INT(0.188807*(H69*100-210)^1.41))</f>
        <v>244</v>
      </c>
      <c r="I71" s="221">
        <v>39</v>
      </c>
      <c r="J71" s="180">
        <f>J70</f>
        <v>767</v>
      </c>
    </row>
    <row r="72" spans="1:10" ht="15">
      <c r="A72" s="96"/>
      <c r="B72" s="27"/>
      <c r="C72" s="28"/>
      <c r="D72" s="29"/>
      <c r="E72" s="30"/>
      <c r="F72" s="174"/>
      <c r="G72" s="222">
        <f>G71+F71</f>
        <v>484</v>
      </c>
      <c r="H72" s="222">
        <f>H71+G72</f>
        <v>728</v>
      </c>
      <c r="I72" s="222">
        <f>H72+I71</f>
        <v>767</v>
      </c>
      <c r="J72" s="162">
        <f>J71</f>
        <v>767</v>
      </c>
    </row>
    <row r="73" spans="1:10" ht="15">
      <c r="A73" s="96"/>
      <c r="B73" s="27"/>
      <c r="C73" s="28"/>
      <c r="D73" s="29"/>
      <c r="E73" s="30"/>
      <c r="F73" s="174"/>
      <c r="G73" s="176"/>
      <c r="H73" s="175"/>
      <c r="I73" s="230"/>
      <c r="J73" s="162">
        <f>J72</f>
        <v>767</v>
      </c>
    </row>
    <row r="74" spans="1:12" ht="15">
      <c r="A74" s="96">
        <v>13</v>
      </c>
      <c r="B74" s="27">
        <v>29</v>
      </c>
      <c r="C74" s="28" t="s">
        <v>61</v>
      </c>
      <c r="D74" s="29" t="s">
        <v>34</v>
      </c>
      <c r="E74" s="30" t="s">
        <v>56</v>
      </c>
      <c r="F74" s="238">
        <v>10.27</v>
      </c>
      <c r="G74" s="73">
        <v>1.36</v>
      </c>
      <c r="H74" s="73">
        <v>3.2</v>
      </c>
      <c r="I74" s="228">
        <v>0.0015871527777777776</v>
      </c>
      <c r="J74" s="173">
        <f>I77</f>
        <v>767</v>
      </c>
      <c r="K74" t="s">
        <v>50</v>
      </c>
      <c r="L74" s="67"/>
    </row>
    <row r="75" spans="1:12" ht="15">
      <c r="A75" s="96"/>
      <c r="B75" s="27"/>
      <c r="C75" s="28"/>
      <c r="D75" s="29"/>
      <c r="E75" s="30"/>
      <c r="F75" s="239"/>
      <c r="G75" s="226"/>
      <c r="H75" s="220"/>
      <c r="I75" s="229"/>
      <c r="J75" s="162">
        <f>J74</f>
        <v>767</v>
      </c>
      <c r="L75" s="67"/>
    </row>
    <row r="76" spans="1:12" ht="15">
      <c r="A76" s="96"/>
      <c r="B76" s="27"/>
      <c r="C76" s="28"/>
      <c r="D76" s="29"/>
      <c r="E76" s="30"/>
      <c r="F76" s="239">
        <f>IF(ISBLANK(F74),"",TRUNC(58.015*(11.5-F74)^1.81))</f>
        <v>84</v>
      </c>
      <c r="G76" s="221">
        <f>IF(ISBLANK(G74),"",INT(1.84523*(G74*100-75)^1.348))</f>
        <v>470</v>
      </c>
      <c r="H76" s="221">
        <f>IF(ISBLANK(H74),"",INT(0.188807*(H74*100-210)^1.41))</f>
        <v>142</v>
      </c>
      <c r="I76" s="221">
        <v>71</v>
      </c>
      <c r="J76" s="180">
        <f>J75</f>
        <v>767</v>
      </c>
      <c r="L76" s="67"/>
    </row>
    <row r="77" spans="1:12" ht="15">
      <c r="A77" s="96"/>
      <c r="B77" s="27"/>
      <c r="C77" s="28"/>
      <c r="D77" s="29"/>
      <c r="E77" s="30"/>
      <c r="F77" s="174"/>
      <c r="G77" s="222">
        <f>G76+F76</f>
        <v>554</v>
      </c>
      <c r="H77" s="222">
        <f>H76+G77</f>
        <v>696</v>
      </c>
      <c r="I77" s="222">
        <f>H77+I76</f>
        <v>767</v>
      </c>
      <c r="J77" s="162">
        <f>J76</f>
        <v>767</v>
      </c>
      <c r="L77" s="67"/>
    </row>
    <row r="78" spans="1:12" ht="15">
      <c r="A78" s="96"/>
      <c r="B78" s="27"/>
      <c r="C78" s="28"/>
      <c r="D78" s="29"/>
      <c r="E78" s="30"/>
      <c r="F78" s="174"/>
      <c r="G78" s="176"/>
      <c r="H78" s="175"/>
      <c r="I78" s="230"/>
      <c r="J78" s="162">
        <f>J77</f>
        <v>767</v>
      </c>
      <c r="L78" s="67"/>
    </row>
    <row r="79" spans="1:13" ht="15">
      <c r="A79" s="96">
        <v>15</v>
      </c>
      <c r="B79" s="27">
        <v>42</v>
      </c>
      <c r="C79" s="28" t="s">
        <v>74</v>
      </c>
      <c r="D79" s="29" t="s">
        <v>75</v>
      </c>
      <c r="E79" s="185" t="s">
        <v>68</v>
      </c>
      <c r="F79" s="238">
        <v>9.62</v>
      </c>
      <c r="G79" s="73">
        <v>1.1</v>
      </c>
      <c r="H79" s="73">
        <v>3.87</v>
      </c>
      <c r="I79" s="228">
        <v>0.0015920138888888887</v>
      </c>
      <c r="J79" s="173">
        <f>I82</f>
        <v>750</v>
      </c>
      <c r="K79" t="s">
        <v>69</v>
      </c>
      <c r="L79" s="88"/>
      <c r="M79" s="242"/>
    </row>
    <row r="80" spans="1:12" ht="15">
      <c r="A80" s="96"/>
      <c r="F80" s="239"/>
      <c r="G80" s="226"/>
      <c r="H80" s="220"/>
      <c r="I80" s="229"/>
      <c r="J80" s="162">
        <f>J79</f>
        <v>750</v>
      </c>
      <c r="L80" s="88"/>
    </row>
    <row r="81" spans="1:12" ht="15">
      <c r="A81" s="96"/>
      <c r="F81" s="239">
        <f>IF(ISBLANK(F79),"",TRUNC(58.015*(11.5-F79)^1.81))</f>
        <v>181</v>
      </c>
      <c r="G81" s="221">
        <f>IF(ISBLANK(G79),"",INT(1.84523*(G79*100-75)^1.348))</f>
        <v>222</v>
      </c>
      <c r="H81" s="221">
        <f>IF(ISBLANK(H79),"",INT(0.188807*(H79*100-210)^1.41))</f>
        <v>279</v>
      </c>
      <c r="I81" s="221">
        <v>68</v>
      </c>
      <c r="J81" s="180">
        <f>J80</f>
        <v>750</v>
      </c>
      <c r="L81" s="88"/>
    </row>
    <row r="82" spans="1:12" ht="15">
      <c r="A82" s="96"/>
      <c r="B82" s="27"/>
      <c r="C82" s="28"/>
      <c r="D82" s="29"/>
      <c r="E82" s="30"/>
      <c r="F82" s="174"/>
      <c r="G82" s="222">
        <f>G81+F81</f>
        <v>403</v>
      </c>
      <c r="H82" s="222">
        <f>H81+G82</f>
        <v>682</v>
      </c>
      <c r="I82" s="222">
        <f>H82+I81</f>
        <v>750</v>
      </c>
      <c r="J82" s="162">
        <f>J81</f>
        <v>750</v>
      </c>
      <c r="K82" s="90"/>
      <c r="L82" s="88"/>
    </row>
    <row r="83" spans="1:12" ht="15">
      <c r="A83" s="96"/>
      <c r="B83" s="22"/>
      <c r="D83" s="21"/>
      <c r="F83" s="174"/>
      <c r="G83" s="176"/>
      <c r="H83" s="175"/>
      <c r="I83" s="230"/>
      <c r="J83" s="162">
        <f>J82</f>
        <v>750</v>
      </c>
      <c r="L83" s="88"/>
    </row>
    <row r="84" spans="1:11" ht="15">
      <c r="A84" s="96">
        <v>16</v>
      </c>
      <c r="B84" s="126">
        <v>22</v>
      </c>
      <c r="C84" s="127" t="s">
        <v>32</v>
      </c>
      <c r="D84" s="29" t="s">
        <v>34</v>
      </c>
      <c r="E84" s="30" t="s">
        <v>224</v>
      </c>
      <c r="F84" s="238">
        <v>9.78</v>
      </c>
      <c r="G84" s="73">
        <v>1.18</v>
      </c>
      <c r="H84" s="73">
        <v>3.42</v>
      </c>
      <c r="I84" s="228">
        <v>0.0016331018518518517</v>
      </c>
      <c r="J84" s="173">
        <f>I87</f>
        <v>680</v>
      </c>
      <c r="K84" s="74" t="s">
        <v>225</v>
      </c>
    </row>
    <row r="85" spans="1:10" ht="15">
      <c r="A85" s="96"/>
      <c r="B85" s="27"/>
      <c r="C85" s="28"/>
      <c r="D85" s="29"/>
      <c r="E85" s="30"/>
      <c r="F85" s="239"/>
      <c r="G85" s="226"/>
      <c r="H85" s="220"/>
      <c r="I85" s="229"/>
      <c r="J85" s="162">
        <f>J84</f>
        <v>680</v>
      </c>
    </row>
    <row r="86" spans="1:10" ht="15">
      <c r="A86" s="96"/>
      <c r="B86" s="27"/>
      <c r="C86" s="28"/>
      <c r="D86" s="29"/>
      <c r="E86" s="30"/>
      <c r="F86" s="239">
        <f>IF(ISBLANK(F84),"",TRUNC(58.015*(11.5-F84)^1.81))</f>
        <v>154</v>
      </c>
      <c r="G86" s="221">
        <f>IF(ISBLANK(G84),"",INT(1.84523*(G84*100-75)^1.348))</f>
        <v>293</v>
      </c>
      <c r="H86" s="221">
        <f>IF(ISBLANK(H84),"",INT(0.188807*(H84*100-210)^1.41))</f>
        <v>184</v>
      </c>
      <c r="I86" s="221">
        <v>49</v>
      </c>
      <c r="J86" s="180">
        <f>J85</f>
        <v>680</v>
      </c>
    </row>
    <row r="87" spans="1:10" ht="15">
      <c r="A87" s="96"/>
      <c r="B87" s="27"/>
      <c r="C87" s="28"/>
      <c r="D87" s="29"/>
      <c r="E87" s="30"/>
      <c r="F87" s="174"/>
      <c r="G87" s="222">
        <f>G86+F86</f>
        <v>447</v>
      </c>
      <c r="H87" s="222">
        <f>H86+G87</f>
        <v>631</v>
      </c>
      <c r="I87" s="222">
        <f>H87+I86</f>
        <v>680</v>
      </c>
      <c r="J87" s="162">
        <f>J86</f>
        <v>680</v>
      </c>
    </row>
    <row r="88" spans="1:10" ht="15">
      <c r="A88" s="96"/>
      <c r="B88" s="27"/>
      <c r="C88" s="28"/>
      <c r="D88" s="29"/>
      <c r="E88" s="30"/>
      <c r="F88" s="174"/>
      <c r="G88" s="176"/>
      <c r="H88" s="175"/>
      <c r="I88" s="230"/>
      <c r="J88" s="162">
        <f>J87</f>
        <v>680</v>
      </c>
    </row>
    <row r="89" spans="1:11" ht="15">
      <c r="A89" s="96">
        <v>17</v>
      </c>
      <c r="B89" s="126">
        <v>62</v>
      </c>
      <c r="C89" s="127" t="s">
        <v>260</v>
      </c>
      <c r="D89" s="29" t="s">
        <v>261</v>
      </c>
      <c r="E89" s="30" t="s">
        <v>5</v>
      </c>
      <c r="F89" s="238">
        <v>10</v>
      </c>
      <c r="G89" s="73">
        <v>1.1</v>
      </c>
      <c r="H89" s="73">
        <v>3.68</v>
      </c>
      <c r="I89" s="228">
        <v>0.0015542824074074077</v>
      </c>
      <c r="J89" s="173">
        <f>I92</f>
        <v>669</v>
      </c>
      <c r="K89" s="74" t="s">
        <v>97</v>
      </c>
    </row>
    <row r="90" spans="1:10" ht="15">
      <c r="A90" s="96"/>
      <c r="B90" s="27"/>
      <c r="C90" s="28"/>
      <c r="D90" s="29"/>
      <c r="E90" s="30"/>
      <c r="F90" s="239"/>
      <c r="G90" s="226"/>
      <c r="H90" s="220"/>
      <c r="I90" s="229"/>
      <c r="J90" s="162">
        <f>J89</f>
        <v>669</v>
      </c>
    </row>
    <row r="91" spans="1:10" ht="15">
      <c r="A91" s="96"/>
      <c r="B91" s="27"/>
      <c r="C91" s="28"/>
      <c r="D91" s="29"/>
      <c r="E91" s="30"/>
      <c r="F91" s="239">
        <f>IF(ISBLANK(F89),"",TRUNC(58.015*(11.5-F89)^1.81))</f>
        <v>120</v>
      </c>
      <c r="G91" s="221">
        <f>IF(ISBLANK(G89),"",INT(1.84523*(G89*100-75)^1.348))</f>
        <v>222</v>
      </c>
      <c r="H91" s="221">
        <f>IF(ISBLANK(H89),"",INT(0.188807*(H89*100-210)^1.41))</f>
        <v>237</v>
      </c>
      <c r="I91" s="221">
        <v>90</v>
      </c>
      <c r="J91" s="180">
        <f>J90</f>
        <v>669</v>
      </c>
    </row>
    <row r="92" spans="1:10" ht="15">
      <c r="A92" s="96"/>
      <c r="B92" s="27"/>
      <c r="C92" s="28"/>
      <c r="D92" s="29"/>
      <c r="E92" s="30"/>
      <c r="F92" s="174"/>
      <c r="G92" s="222">
        <f>G91+F91</f>
        <v>342</v>
      </c>
      <c r="H92" s="222">
        <f>H91+G92</f>
        <v>579</v>
      </c>
      <c r="I92" s="222">
        <f>H92+I91</f>
        <v>669</v>
      </c>
      <c r="J92" s="162">
        <f>J91</f>
        <v>669</v>
      </c>
    </row>
    <row r="93" spans="1:10" ht="15">
      <c r="A93" s="96"/>
      <c r="B93" s="27"/>
      <c r="C93" s="28"/>
      <c r="D93" s="29"/>
      <c r="E93" s="30"/>
      <c r="F93" s="174"/>
      <c r="G93" s="176"/>
      <c r="H93" s="175"/>
      <c r="I93" s="230"/>
      <c r="J93" s="162">
        <f>J92</f>
        <v>669</v>
      </c>
    </row>
    <row r="94" spans="1:11" ht="15">
      <c r="A94" s="96">
        <v>18</v>
      </c>
      <c r="B94" s="27">
        <v>41</v>
      </c>
      <c r="C94" s="28" t="s">
        <v>178</v>
      </c>
      <c r="D94" s="29" t="s">
        <v>179</v>
      </c>
      <c r="E94" s="30" t="s">
        <v>164</v>
      </c>
      <c r="F94" s="238">
        <v>9.86</v>
      </c>
      <c r="G94" s="73">
        <v>1.24</v>
      </c>
      <c r="H94" s="73">
        <v>3.18</v>
      </c>
      <c r="I94" s="228">
        <v>0.0016783564814814814</v>
      </c>
      <c r="J94" s="173">
        <f>I97</f>
        <v>661</v>
      </c>
      <c r="K94" t="s">
        <v>168</v>
      </c>
    </row>
    <row r="95" spans="1:10" ht="15">
      <c r="A95" s="96"/>
      <c r="B95" s="27"/>
      <c r="C95" s="28"/>
      <c r="D95" s="29"/>
      <c r="E95" s="30"/>
      <c r="F95" s="239"/>
      <c r="G95" s="226"/>
      <c r="H95" s="220"/>
      <c r="I95" s="229"/>
      <c r="J95" s="162">
        <f>J94</f>
        <v>661</v>
      </c>
    </row>
    <row r="96" spans="1:10" ht="15">
      <c r="A96" s="96"/>
      <c r="B96" s="27"/>
      <c r="C96" s="28"/>
      <c r="D96" s="29"/>
      <c r="E96" s="30"/>
      <c r="F96" s="239">
        <f>IF(ISBLANK(F94),"",TRUNC(58.015*(11.5-F94)^1.81))</f>
        <v>142</v>
      </c>
      <c r="G96" s="221">
        <f>IF(ISBLANK(G94),"",INT(1.84523*(G94*100-75)^1.348))</f>
        <v>350</v>
      </c>
      <c r="H96" s="221">
        <f>IF(ISBLANK(H94),"",INT(0.188807*(H94*100-210)^1.41))</f>
        <v>139</v>
      </c>
      <c r="I96" s="221">
        <v>30</v>
      </c>
      <c r="J96" s="180">
        <f>J95</f>
        <v>661</v>
      </c>
    </row>
    <row r="97" spans="1:10" ht="15">
      <c r="A97" s="96"/>
      <c r="B97" s="27"/>
      <c r="C97" s="28"/>
      <c r="D97" s="29"/>
      <c r="E97" s="30"/>
      <c r="F97" s="222"/>
      <c r="G97" s="222">
        <f>G96+F96</f>
        <v>492</v>
      </c>
      <c r="H97" s="222">
        <f>H96+G97</f>
        <v>631</v>
      </c>
      <c r="I97" s="222">
        <f>H97+I96</f>
        <v>661</v>
      </c>
      <c r="J97" s="162">
        <f>J96</f>
        <v>661</v>
      </c>
    </row>
    <row r="98" spans="1:10" ht="15">
      <c r="A98" s="96"/>
      <c r="B98" s="27"/>
      <c r="C98" s="28"/>
      <c r="D98" s="29"/>
      <c r="E98" s="30"/>
      <c r="F98" s="174"/>
      <c r="G98" s="176"/>
      <c r="H98" s="175"/>
      <c r="I98" s="230"/>
      <c r="J98" s="162">
        <f>J97</f>
        <v>661</v>
      </c>
    </row>
    <row r="99" spans="1:11" ht="15">
      <c r="A99" s="96">
        <v>19</v>
      </c>
      <c r="B99" s="27">
        <v>32</v>
      </c>
      <c r="C99" s="28" t="s">
        <v>188</v>
      </c>
      <c r="D99" s="29" t="s">
        <v>189</v>
      </c>
      <c r="E99" s="30" t="s">
        <v>180</v>
      </c>
      <c r="F99" s="238">
        <v>9.9</v>
      </c>
      <c r="G99" s="73">
        <v>1.1</v>
      </c>
      <c r="H99" s="73">
        <v>2.96</v>
      </c>
      <c r="I99" s="228">
        <v>0.0014245370370370373</v>
      </c>
      <c r="J99" s="173">
        <f>I102</f>
        <v>639</v>
      </c>
      <c r="K99" s="74" t="s">
        <v>185</v>
      </c>
    </row>
    <row r="100" spans="1:10" ht="15">
      <c r="A100" s="96"/>
      <c r="B100" s="27"/>
      <c r="C100" s="28"/>
      <c r="D100" s="29"/>
      <c r="E100" s="30"/>
      <c r="F100" s="239"/>
      <c r="G100" s="226"/>
      <c r="H100" s="220"/>
      <c r="I100" s="229"/>
      <c r="J100" s="162">
        <f>J99</f>
        <v>639</v>
      </c>
    </row>
    <row r="101" spans="1:10" ht="15">
      <c r="A101" s="96"/>
      <c r="B101" s="27"/>
      <c r="C101" s="28"/>
      <c r="D101" s="29"/>
      <c r="E101" s="30"/>
      <c r="F101" s="239">
        <f>IF(ISBLANK(F99),"",TRUNC(58.015*(11.5-F99)^1.81))</f>
        <v>135</v>
      </c>
      <c r="G101" s="221">
        <f>IF(ISBLANK(G99),"",INT(1.84523*(G99*100-75)^1.348))</f>
        <v>222</v>
      </c>
      <c r="H101" s="221">
        <f>IF(ISBLANK(H99),"",INT(0.188807*(H99*100-210)^1.41))</f>
        <v>100</v>
      </c>
      <c r="I101" s="221">
        <v>182</v>
      </c>
      <c r="J101" s="180">
        <f>J100</f>
        <v>639</v>
      </c>
    </row>
    <row r="102" spans="1:10" ht="15">
      <c r="A102" s="96"/>
      <c r="B102" s="27"/>
      <c r="C102" s="28"/>
      <c r="D102" s="29"/>
      <c r="E102" s="30"/>
      <c r="F102" s="174"/>
      <c r="G102" s="222">
        <f>G101+F101</f>
        <v>357</v>
      </c>
      <c r="H102" s="222">
        <f>H101+G102</f>
        <v>457</v>
      </c>
      <c r="I102" s="222">
        <f>H102+I101</f>
        <v>639</v>
      </c>
      <c r="J102" s="180">
        <f>J101</f>
        <v>639</v>
      </c>
    </row>
    <row r="103" spans="1:10" ht="15">
      <c r="A103" s="96"/>
      <c r="B103" s="27"/>
      <c r="C103" s="28"/>
      <c r="D103" s="29"/>
      <c r="E103" s="30"/>
      <c r="F103" s="174"/>
      <c r="G103" s="176"/>
      <c r="H103" s="175"/>
      <c r="I103" s="230"/>
      <c r="J103" s="162">
        <f>J102</f>
        <v>639</v>
      </c>
    </row>
    <row r="104" spans="1:11" ht="15">
      <c r="A104" s="96">
        <v>20</v>
      </c>
      <c r="B104" s="27">
        <v>20</v>
      </c>
      <c r="C104" s="28" t="s">
        <v>221</v>
      </c>
      <c r="D104" s="29" t="s">
        <v>40</v>
      </c>
      <c r="E104" s="30" t="s">
        <v>41</v>
      </c>
      <c r="F104" s="238">
        <v>10.14</v>
      </c>
      <c r="G104" s="73">
        <v>1.15</v>
      </c>
      <c r="H104" s="73">
        <v>3.46</v>
      </c>
      <c r="I104" s="228">
        <v>0.0016513888888888889</v>
      </c>
      <c r="J104" s="173">
        <f>I107</f>
        <v>601</v>
      </c>
      <c r="K104" s="74" t="s">
        <v>45</v>
      </c>
    </row>
    <row r="105" spans="1:10" ht="15">
      <c r="A105" s="96"/>
      <c r="F105" s="239"/>
      <c r="G105" s="226"/>
      <c r="H105" s="220"/>
      <c r="I105" s="229"/>
      <c r="J105" s="162">
        <f>J104</f>
        <v>601</v>
      </c>
    </row>
    <row r="106" spans="1:10" ht="15">
      <c r="A106" s="96"/>
      <c r="F106" s="239">
        <f>IF(ISBLANK(F104),"",TRUNC(58.015*(11.5-F104)^1.81))</f>
        <v>101</v>
      </c>
      <c r="G106" s="221">
        <f>IF(ISBLANK(G104),"",INT(1.84523*(G104*100-75)^1.348))</f>
        <v>266</v>
      </c>
      <c r="H106" s="221">
        <f>IF(ISBLANK(H104),"",INT(0.188807*(H104*100-210)^1.41))</f>
        <v>192</v>
      </c>
      <c r="I106" s="221">
        <v>42</v>
      </c>
      <c r="J106" s="180">
        <f>J105</f>
        <v>601</v>
      </c>
    </row>
    <row r="107" spans="1:10" ht="15">
      <c r="A107" s="96"/>
      <c r="F107" s="222"/>
      <c r="G107" s="222">
        <f>G106+F106</f>
        <v>367</v>
      </c>
      <c r="H107" s="222">
        <f>H106+G107</f>
        <v>559</v>
      </c>
      <c r="I107" s="222">
        <f>H107+I106</f>
        <v>601</v>
      </c>
      <c r="J107" s="162">
        <f>J106</f>
        <v>601</v>
      </c>
    </row>
    <row r="108" spans="1:10" ht="15">
      <c r="A108" s="96"/>
      <c r="F108" s="174"/>
      <c r="G108" s="176"/>
      <c r="H108" s="175"/>
      <c r="I108" s="230"/>
      <c r="J108" s="162">
        <f>J107</f>
        <v>601</v>
      </c>
    </row>
    <row r="109" spans="1:11" ht="15">
      <c r="A109" s="96">
        <v>21</v>
      </c>
      <c r="B109" s="27">
        <v>70</v>
      </c>
      <c r="C109" s="28" t="s">
        <v>282</v>
      </c>
      <c r="D109" s="29" t="s">
        <v>40</v>
      </c>
      <c r="E109" s="30" t="s">
        <v>6</v>
      </c>
      <c r="F109" s="238">
        <v>10.13</v>
      </c>
      <c r="G109" s="73">
        <v>1.21</v>
      </c>
      <c r="H109" s="73">
        <v>3.31</v>
      </c>
      <c r="I109" s="228">
        <v>0.001736111111111111</v>
      </c>
      <c r="J109" s="173">
        <f>I112</f>
        <v>598</v>
      </c>
      <c r="K109" s="74" t="s">
        <v>281</v>
      </c>
    </row>
    <row r="110" spans="1:10" ht="15">
      <c r="A110" s="96"/>
      <c r="B110" s="27"/>
      <c r="C110" s="28"/>
      <c r="D110" s="29"/>
      <c r="E110" s="30"/>
      <c r="F110" s="239"/>
      <c r="G110" s="226"/>
      <c r="H110" s="220"/>
      <c r="I110" s="229"/>
      <c r="J110" s="162">
        <f>J109</f>
        <v>598</v>
      </c>
    </row>
    <row r="111" spans="1:10" ht="15">
      <c r="A111" s="96"/>
      <c r="B111" s="27"/>
      <c r="C111" s="28"/>
      <c r="D111" s="29"/>
      <c r="E111" s="30"/>
      <c r="F111" s="239">
        <f>IF(ISBLANK(F109),"",TRUNC(58.015*(11.5-F109)^1.81))</f>
        <v>102</v>
      </c>
      <c r="G111" s="221">
        <f>IF(ISBLANK(G109),"",INT(1.84523*(G109*100-75)^1.348))</f>
        <v>321</v>
      </c>
      <c r="H111" s="221">
        <f>IF(ISBLANK(H109),"",INT(0.188807*(H109*100-210)^1.41))</f>
        <v>163</v>
      </c>
      <c r="I111" s="221">
        <v>12</v>
      </c>
      <c r="J111" s="180">
        <f>J110</f>
        <v>598</v>
      </c>
    </row>
    <row r="112" spans="1:10" ht="15">
      <c r="A112" s="96"/>
      <c r="B112" s="27"/>
      <c r="C112" s="28"/>
      <c r="D112" s="29"/>
      <c r="E112" s="30"/>
      <c r="F112" s="174"/>
      <c r="G112" s="222">
        <f>G111+F111</f>
        <v>423</v>
      </c>
      <c r="H112" s="222">
        <f>H111+G112</f>
        <v>586</v>
      </c>
      <c r="I112" s="222">
        <f>H112+I111</f>
        <v>598</v>
      </c>
      <c r="J112" s="162">
        <f>J111</f>
        <v>598</v>
      </c>
    </row>
    <row r="113" spans="1:10" ht="15">
      <c r="A113" s="96"/>
      <c r="B113" s="27"/>
      <c r="C113" s="28"/>
      <c r="D113" s="29"/>
      <c r="E113" s="30"/>
      <c r="F113" s="174"/>
      <c r="G113" s="176"/>
      <c r="H113" s="175"/>
      <c r="I113" s="230"/>
      <c r="J113" s="162">
        <f>J112</f>
        <v>598</v>
      </c>
    </row>
    <row r="114" spans="1:11" ht="15">
      <c r="A114" s="96">
        <v>22</v>
      </c>
      <c r="B114" s="31">
        <v>30</v>
      </c>
      <c r="C114" s="32" t="s">
        <v>200</v>
      </c>
      <c r="D114" s="33" t="s">
        <v>34</v>
      </c>
      <c r="E114" s="30" t="s">
        <v>56</v>
      </c>
      <c r="F114" s="238">
        <v>9.69</v>
      </c>
      <c r="G114" s="73">
        <v>1.05</v>
      </c>
      <c r="H114" s="73">
        <v>3.4</v>
      </c>
      <c r="I114" s="228">
        <v>0.0017812499999999998</v>
      </c>
      <c r="J114" s="173">
        <f>I117</f>
        <v>533</v>
      </c>
      <c r="K114" s="30" t="s">
        <v>64</v>
      </c>
    </row>
    <row r="115" spans="1:10" ht="15">
      <c r="A115" s="96"/>
      <c r="B115" s="27"/>
      <c r="C115" s="28"/>
      <c r="D115" s="29"/>
      <c r="E115" s="30"/>
      <c r="F115" s="239"/>
      <c r="G115" s="226"/>
      <c r="H115" s="220"/>
      <c r="I115" s="229"/>
      <c r="J115" s="162">
        <f>J114</f>
        <v>533</v>
      </c>
    </row>
    <row r="116" spans="1:10" ht="15">
      <c r="A116" s="96"/>
      <c r="B116" s="27"/>
      <c r="C116" s="28"/>
      <c r="D116" s="29"/>
      <c r="E116" s="30"/>
      <c r="F116" s="239">
        <f>IF(ISBLANK(F114),"",TRUNC(58.015*(11.5-F114)^1.81))</f>
        <v>169</v>
      </c>
      <c r="G116" s="221">
        <f>IF(ISBLANK(G114),"",INT(1.84523*(G114*100-75)^1.348))</f>
        <v>180</v>
      </c>
      <c r="H116" s="221">
        <f>IF(ISBLANK(H114),"",INT(0.188807*(H114*100-210)^1.41))</f>
        <v>180</v>
      </c>
      <c r="I116" s="221">
        <v>4</v>
      </c>
      <c r="J116" s="180">
        <f>J115</f>
        <v>533</v>
      </c>
    </row>
    <row r="117" spans="1:10" ht="15">
      <c r="A117" s="96"/>
      <c r="B117" s="27"/>
      <c r="C117" s="28"/>
      <c r="D117" s="29"/>
      <c r="E117" s="30"/>
      <c r="F117" s="174"/>
      <c r="G117" s="222">
        <f>G116+F116</f>
        <v>349</v>
      </c>
      <c r="H117" s="222">
        <f>H116+G117</f>
        <v>529</v>
      </c>
      <c r="I117" s="222">
        <f>H117+I116</f>
        <v>533</v>
      </c>
      <c r="J117" s="162">
        <f>J116</f>
        <v>533</v>
      </c>
    </row>
    <row r="118" spans="1:10" ht="15">
      <c r="A118" s="96"/>
      <c r="B118" s="27"/>
      <c r="C118" s="28"/>
      <c r="D118" s="29"/>
      <c r="E118" s="30"/>
      <c r="F118" s="174"/>
      <c r="G118" s="176"/>
      <c r="H118" s="175"/>
      <c r="I118" s="230"/>
      <c r="J118" s="162">
        <f>J117</f>
        <v>533</v>
      </c>
    </row>
    <row r="119" spans="1:11" ht="15">
      <c r="A119" s="96">
        <v>23</v>
      </c>
      <c r="B119" s="27">
        <v>23</v>
      </c>
      <c r="C119" s="28" t="s">
        <v>223</v>
      </c>
      <c r="D119" s="29" t="s">
        <v>34</v>
      </c>
      <c r="E119" s="30" t="s">
        <v>41</v>
      </c>
      <c r="F119" s="238">
        <v>10.11</v>
      </c>
      <c r="G119" s="73">
        <v>1.05</v>
      </c>
      <c r="H119" s="73">
        <v>3.36</v>
      </c>
      <c r="I119" s="228">
        <v>0.001589814814814815</v>
      </c>
      <c r="J119" s="173">
        <f>I122</f>
        <v>526</v>
      </c>
      <c r="K119" s="74" t="s">
        <v>95</v>
      </c>
    </row>
    <row r="120" spans="1:10" ht="15">
      <c r="A120" s="96"/>
      <c r="B120" s="27"/>
      <c r="C120" s="28"/>
      <c r="D120" s="29"/>
      <c r="E120" s="30"/>
      <c r="F120" s="239"/>
      <c r="G120" s="226"/>
      <c r="H120" s="220"/>
      <c r="I120" s="229"/>
      <c r="J120" s="162">
        <f>J119</f>
        <v>526</v>
      </c>
    </row>
    <row r="121" spans="1:10" ht="15">
      <c r="A121" s="96"/>
      <c r="B121" s="27"/>
      <c r="C121" s="28"/>
      <c r="D121" s="29"/>
      <c r="E121" s="30"/>
      <c r="F121" s="239">
        <f>IF(ISBLANK(F119),"",TRUNC(58.015*(11.5-F119)^1.81))</f>
        <v>105</v>
      </c>
      <c r="G121" s="221">
        <f>IF(ISBLANK(G119),"",INT(1.84523*(G119*100-75)^1.348))</f>
        <v>180</v>
      </c>
      <c r="H121" s="221">
        <f>IF(ISBLANK(H119),"",INT(0.188807*(H119*100-210)^1.41))</f>
        <v>172</v>
      </c>
      <c r="I121" s="221">
        <v>69</v>
      </c>
      <c r="J121" s="180">
        <f>J120</f>
        <v>526</v>
      </c>
    </row>
    <row r="122" spans="1:10" ht="15">
      <c r="A122" s="96"/>
      <c r="B122" s="27"/>
      <c r="C122" s="28"/>
      <c r="D122" s="29"/>
      <c r="E122" s="30"/>
      <c r="F122" s="174"/>
      <c r="G122" s="222">
        <f>G121+F121</f>
        <v>285</v>
      </c>
      <c r="H122" s="222">
        <f>H121+G122</f>
        <v>457</v>
      </c>
      <c r="I122" s="222">
        <f>H122+I121</f>
        <v>526</v>
      </c>
      <c r="J122" s="162">
        <f>J121</f>
        <v>526</v>
      </c>
    </row>
    <row r="123" spans="1:10" ht="15">
      <c r="A123" s="96"/>
      <c r="B123" s="27"/>
      <c r="C123" s="28"/>
      <c r="D123" s="29"/>
      <c r="E123" s="30"/>
      <c r="F123" s="174"/>
      <c r="G123" s="176"/>
      <c r="H123" s="175"/>
      <c r="I123" s="230"/>
      <c r="J123" s="162">
        <f>J122</f>
        <v>526</v>
      </c>
    </row>
    <row r="124" spans="1:13" ht="15">
      <c r="A124" s="96">
        <v>24</v>
      </c>
      <c r="B124" s="27">
        <v>39</v>
      </c>
      <c r="C124" s="28" t="s">
        <v>174</v>
      </c>
      <c r="D124" s="29" t="s">
        <v>175</v>
      </c>
      <c r="E124" s="30" t="s">
        <v>164</v>
      </c>
      <c r="F124" s="238">
        <v>9.9</v>
      </c>
      <c r="G124" s="73">
        <v>1.05</v>
      </c>
      <c r="H124" s="73">
        <v>3.15</v>
      </c>
      <c r="I124" s="228">
        <v>0.0017314814814814814</v>
      </c>
      <c r="J124" s="173">
        <f>I127</f>
        <v>461</v>
      </c>
      <c r="K124" t="s">
        <v>171</v>
      </c>
      <c r="M124" s="2"/>
    </row>
    <row r="125" spans="1:13" ht="15">
      <c r="A125" s="96"/>
      <c r="B125" s="27"/>
      <c r="C125" s="28"/>
      <c r="D125" s="29"/>
      <c r="E125" s="30"/>
      <c r="F125" s="239"/>
      <c r="G125" s="226"/>
      <c r="H125" s="220"/>
      <c r="I125" s="229"/>
      <c r="J125" s="162">
        <f>J124</f>
        <v>461</v>
      </c>
      <c r="M125" s="2"/>
    </row>
    <row r="126" spans="1:13" ht="15">
      <c r="A126" s="96"/>
      <c r="B126" s="27"/>
      <c r="C126" s="28"/>
      <c r="D126" s="29"/>
      <c r="E126" s="30"/>
      <c r="F126" s="239">
        <f>IF(ISBLANK(F124),"",TRUNC(58.015*(11.5-F124)^1.81))</f>
        <v>135</v>
      </c>
      <c r="G126" s="221">
        <f>IF(ISBLANK(G124),"",INT(1.84523*(G124*100-75)^1.348))</f>
        <v>180</v>
      </c>
      <c r="H126" s="221">
        <f>IF(ISBLANK(H124),"",INT(0.188807*(H124*100-210)^1.41))</f>
        <v>133</v>
      </c>
      <c r="I126" s="221">
        <v>13</v>
      </c>
      <c r="J126" s="180">
        <f>J125</f>
        <v>461</v>
      </c>
      <c r="M126" s="2"/>
    </row>
    <row r="127" spans="1:13" ht="15">
      <c r="A127" s="96"/>
      <c r="B127" s="27"/>
      <c r="C127" s="28"/>
      <c r="D127" s="29"/>
      <c r="E127" s="30"/>
      <c r="F127" s="174"/>
      <c r="G127" s="222">
        <f>G126+F126</f>
        <v>315</v>
      </c>
      <c r="H127" s="222">
        <f>H126+G127</f>
        <v>448</v>
      </c>
      <c r="I127" s="222">
        <f>H127+I126</f>
        <v>461</v>
      </c>
      <c r="J127" s="162">
        <f>J126</f>
        <v>461</v>
      </c>
      <c r="M127" s="2"/>
    </row>
    <row r="128" spans="1:13" ht="15">
      <c r="A128" s="96"/>
      <c r="B128" s="27"/>
      <c r="C128" s="28"/>
      <c r="D128" s="29"/>
      <c r="E128" s="30"/>
      <c r="F128" s="174"/>
      <c r="G128" s="176"/>
      <c r="H128" s="85"/>
      <c r="I128" s="230"/>
      <c r="J128" s="162">
        <f>J127</f>
        <v>461</v>
      </c>
      <c r="M128" s="2"/>
    </row>
    <row r="129" spans="1:11" ht="15">
      <c r="A129" s="96">
        <v>25</v>
      </c>
      <c r="B129" s="126">
        <v>25</v>
      </c>
      <c r="C129" s="127" t="s">
        <v>199</v>
      </c>
      <c r="D129" s="29" t="s">
        <v>34</v>
      </c>
      <c r="E129" s="30" t="s">
        <v>56</v>
      </c>
      <c r="F129" s="238">
        <v>9.92</v>
      </c>
      <c r="G129" s="73">
        <v>1.05</v>
      </c>
      <c r="H129" s="73">
        <v>3.17</v>
      </c>
      <c r="I129" s="228">
        <v>0.0017812499999999998</v>
      </c>
      <c r="J129" s="173">
        <f>I132</f>
        <v>453</v>
      </c>
      <c r="K129" t="s">
        <v>63</v>
      </c>
    </row>
    <row r="130" spans="1:16" ht="15">
      <c r="A130" s="96"/>
      <c r="B130" s="126"/>
      <c r="C130" s="127"/>
      <c r="D130" s="29"/>
      <c r="E130" s="30"/>
      <c r="F130" s="239"/>
      <c r="G130" s="226"/>
      <c r="H130" s="220"/>
      <c r="I130" s="229"/>
      <c r="J130" s="162">
        <f>J129</f>
        <v>453</v>
      </c>
      <c r="P130" s="74" t="s">
        <v>118</v>
      </c>
    </row>
    <row r="131" spans="1:10" ht="15">
      <c r="A131" s="96"/>
      <c r="B131" s="126"/>
      <c r="C131" s="127"/>
      <c r="D131" s="29"/>
      <c r="E131" s="30"/>
      <c r="F131" s="239">
        <f>IF(ISBLANK(F129),"",TRUNC(58.015*(11.5-F129)^1.81))</f>
        <v>132</v>
      </c>
      <c r="G131" s="221">
        <f>IF(ISBLANK(G129),"",INT(1.84523*(G129*100-75)^1.348))</f>
        <v>180</v>
      </c>
      <c r="H131" s="221">
        <f>IF(ISBLANK(H129),"",INT(0.188807*(H129*100-210)^1.41))</f>
        <v>137</v>
      </c>
      <c r="I131" s="221">
        <v>4</v>
      </c>
      <c r="J131" s="180">
        <f>J130</f>
        <v>453</v>
      </c>
    </row>
    <row r="132" spans="1:10" ht="15">
      <c r="A132" s="96"/>
      <c r="B132" s="126"/>
      <c r="C132" s="127"/>
      <c r="D132" s="29"/>
      <c r="E132" s="30"/>
      <c r="F132" s="174"/>
      <c r="G132" s="222">
        <f>G131+F131</f>
        <v>312</v>
      </c>
      <c r="H132" s="222">
        <f>H131+G132</f>
        <v>449</v>
      </c>
      <c r="I132" s="222">
        <f>H132+I131</f>
        <v>453</v>
      </c>
      <c r="J132" s="162">
        <f>J131</f>
        <v>453</v>
      </c>
    </row>
    <row r="133" spans="1:10" ht="15">
      <c r="A133" s="96"/>
      <c r="B133" s="126"/>
      <c r="C133" s="127"/>
      <c r="D133" s="29"/>
      <c r="E133" s="30"/>
      <c r="F133" s="174"/>
      <c r="G133" s="176"/>
      <c r="H133" s="85"/>
      <c r="I133" s="230"/>
      <c r="J133" s="162">
        <f>J132</f>
        <v>453</v>
      </c>
    </row>
    <row r="134" spans="1:11" ht="15">
      <c r="A134" s="96">
        <v>26</v>
      </c>
      <c r="B134" s="27">
        <v>31</v>
      </c>
      <c r="C134" s="28" t="s">
        <v>183</v>
      </c>
      <c r="D134" s="29" t="s">
        <v>184</v>
      </c>
      <c r="E134" s="30" t="s">
        <v>180</v>
      </c>
      <c r="F134" s="238">
        <v>10.44</v>
      </c>
      <c r="G134" s="73">
        <v>1</v>
      </c>
      <c r="H134" s="73">
        <v>2.94</v>
      </c>
      <c r="I134" s="228">
        <v>0.001468287037037037</v>
      </c>
      <c r="J134" s="173">
        <f>I137</f>
        <v>449</v>
      </c>
      <c r="K134" s="74" t="s">
        <v>185</v>
      </c>
    </row>
    <row r="135" spans="1:11" ht="15">
      <c r="A135" s="96"/>
      <c r="B135" s="27"/>
      <c r="C135" s="28"/>
      <c r="D135" s="29"/>
      <c r="E135" s="30"/>
      <c r="F135" s="239"/>
      <c r="G135" s="226"/>
      <c r="H135" s="220"/>
      <c r="I135" s="229"/>
      <c r="J135" s="162">
        <f>J134</f>
        <v>449</v>
      </c>
      <c r="K135" s="90"/>
    </row>
    <row r="136" spans="1:11" ht="15">
      <c r="A136" s="96"/>
      <c r="B136" s="27"/>
      <c r="C136" s="28"/>
      <c r="D136" s="29"/>
      <c r="E136" s="30"/>
      <c r="F136" s="239">
        <f>IF(ISBLANK(F134),"",TRUNC(58.015*(11.5-F134)^1.81))</f>
        <v>64</v>
      </c>
      <c r="G136" s="221">
        <f>IF(ISBLANK(G134),"",INT(1.84523*(G134*100-75)^1.348))</f>
        <v>141</v>
      </c>
      <c r="H136" s="221">
        <f>IF(ISBLANK(H134),"",INT(0.188807*(H134*100-210)^1.41))</f>
        <v>97</v>
      </c>
      <c r="I136" s="221">
        <v>147</v>
      </c>
      <c r="J136" s="180">
        <f>J135</f>
        <v>449</v>
      </c>
      <c r="K136" s="90"/>
    </row>
    <row r="137" spans="1:10" ht="15">
      <c r="A137" s="96"/>
      <c r="B137" s="27"/>
      <c r="C137" s="28"/>
      <c r="D137" s="29"/>
      <c r="E137" s="30"/>
      <c r="F137" s="174"/>
      <c r="G137" s="222">
        <f>G136+F136</f>
        <v>205</v>
      </c>
      <c r="H137" s="222">
        <f>H136+G137</f>
        <v>302</v>
      </c>
      <c r="I137" s="222">
        <f>H137+I136</f>
        <v>449</v>
      </c>
      <c r="J137" s="162">
        <f>J136</f>
        <v>449</v>
      </c>
    </row>
    <row r="138" spans="1:10" ht="15">
      <c r="A138" s="96"/>
      <c r="B138" s="27"/>
      <c r="C138" s="28"/>
      <c r="D138" s="29"/>
      <c r="E138" s="30"/>
      <c r="F138" s="174"/>
      <c r="G138" s="176"/>
      <c r="H138" s="175"/>
      <c r="I138" s="230"/>
      <c r="J138" s="162">
        <f>J137</f>
        <v>449</v>
      </c>
    </row>
    <row r="139" spans="1:12" ht="15">
      <c r="A139" s="96">
        <v>27</v>
      </c>
      <c r="B139" s="27">
        <v>24</v>
      </c>
      <c r="C139" s="28" t="s">
        <v>198</v>
      </c>
      <c r="D139" s="29" t="s">
        <v>34</v>
      </c>
      <c r="E139" s="185" t="s">
        <v>56</v>
      </c>
      <c r="F139" s="238">
        <v>10.5</v>
      </c>
      <c r="G139" s="73">
        <v>1.1</v>
      </c>
      <c r="H139" s="73">
        <v>3.26</v>
      </c>
      <c r="I139" s="228">
        <v>0.001732175925925926</v>
      </c>
      <c r="J139" s="173">
        <f>I142</f>
        <v>446</v>
      </c>
      <c r="K139" s="202" t="s">
        <v>63</v>
      </c>
      <c r="L139" s="67"/>
    </row>
    <row r="140" spans="1:12" ht="15">
      <c r="A140" s="96"/>
      <c r="F140" s="239"/>
      <c r="G140" s="226"/>
      <c r="H140" s="220"/>
      <c r="I140" s="229"/>
      <c r="J140" s="162">
        <f>J139</f>
        <v>446</v>
      </c>
      <c r="L140" s="16"/>
    </row>
    <row r="141" spans="1:12" ht="15">
      <c r="A141" s="96"/>
      <c r="F141" s="239">
        <f>IF(ISBLANK(F139),"",TRUNC(58.015*(11.5-F139)^1.81))</f>
        <v>58</v>
      </c>
      <c r="G141" s="221">
        <f>IF(ISBLANK(G139),"",INT(1.84523*(G139*100-75)^1.348))</f>
        <v>222</v>
      </c>
      <c r="H141" s="221">
        <f>IF(ISBLANK(H139),"",INT(0.188807*(H139*100-210)^1.41))</f>
        <v>153</v>
      </c>
      <c r="I141" s="221">
        <v>13</v>
      </c>
      <c r="J141" s="180">
        <f>J140</f>
        <v>446</v>
      </c>
      <c r="L141" s="12"/>
    </row>
    <row r="142" spans="1:12" ht="15">
      <c r="A142" s="96"/>
      <c r="B142" s="27"/>
      <c r="C142" s="28"/>
      <c r="D142" s="29"/>
      <c r="E142" s="30"/>
      <c r="F142" s="174"/>
      <c r="G142" s="222">
        <f>G141+F141</f>
        <v>280</v>
      </c>
      <c r="H142" s="222">
        <f>H141+G142</f>
        <v>433</v>
      </c>
      <c r="I142" s="222">
        <f>H142+I141</f>
        <v>446</v>
      </c>
      <c r="J142" s="162">
        <f>J141</f>
        <v>446</v>
      </c>
      <c r="L142" s="17"/>
    </row>
    <row r="143" spans="1:12" ht="15">
      <c r="A143" s="96"/>
      <c r="F143" s="174"/>
      <c r="G143" s="176"/>
      <c r="H143" s="175"/>
      <c r="I143" s="230"/>
      <c r="J143" s="162">
        <f>J142</f>
        <v>446</v>
      </c>
      <c r="L143" s="18"/>
    </row>
    <row r="144" spans="1:11" ht="15">
      <c r="A144" s="96">
        <v>28</v>
      </c>
      <c r="B144" s="27">
        <v>68</v>
      </c>
      <c r="C144" s="28" t="s">
        <v>284</v>
      </c>
      <c r="D144" s="29" t="s">
        <v>40</v>
      </c>
      <c r="E144" s="30" t="s">
        <v>6</v>
      </c>
      <c r="F144" s="238">
        <v>10.39</v>
      </c>
      <c r="G144" s="73">
        <v>1.1</v>
      </c>
      <c r="H144" s="73">
        <v>2.85</v>
      </c>
      <c r="I144" s="228">
        <v>0.0015954861111111109</v>
      </c>
      <c r="J144" s="173">
        <f>I147</f>
        <v>442</v>
      </c>
      <c r="K144" s="202" t="s">
        <v>281</v>
      </c>
    </row>
    <row r="145" spans="1:10" ht="15">
      <c r="A145" s="96"/>
      <c r="B145" s="27"/>
      <c r="C145" s="32"/>
      <c r="D145" s="33"/>
      <c r="E145" s="30"/>
      <c r="F145" s="239"/>
      <c r="G145" s="226"/>
      <c r="H145" s="220"/>
      <c r="I145" s="229"/>
      <c r="J145" s="162">
        <f>J144</f>
        <v>442</v>
      </c>
    </row>
    <row r="146" spans="1:10" ht="15">
      <c r="A146" s="96"/>
      <c r="B146" s="27"/>
      <c r="C146" s="32"/>
      <c r="D146" s="33"/>
      <c r="E146" s="30"/>
      <c r="F146" s="239">
        <f>IF(ISBLANK(F144),"",TRUNC(58.015*(11.5-F144)^1.81))</f>
        <v>70</v>
      </c>
      <c r="G146" s="221">
        <f>IF(ISBLANK(G144),"",INT(1.84523*(G144*100-75)^1.348))</f>
        <v>222</v>
      </c>
      <c r="H146" s="221">
        <f>IF(ISBLANK(H144),"",INT(0.188807*(H144*100-210)^1.41))</f>
        <v>83</v>
      </c>
      <c r="I146" s="221">
        <v>67</v>
      </c>
      <c r="J146" s="180">
        <f>J145</f>
        <v>442</v>
      </c>
    </row>
    <row r="147" spans="1:10" ht="15">
      <c r="A147" s="96"/>
      <c r="B147" s="27"/>
      <c r="C147" s="32"/>
      <c r="D147" s="33"/>
      <c r="E147" s="30"/>
      <c r="F147" s="174"/>
      <c r="G147" s="222">
        <f>G146+F146</f>
        <v>292</v>
      </c>
      <c r="H147" s="222">
        <f>H146+G147</f>
        <v>375</v>
      </c>
      <c r="I147" s="222">
        <f>H147+I146</f>
        <v>442</v>
      </c>
      <c r="J147" s="162">
        <f>J146</f>
        <v>442</v>
      </c>
    </row>
    <row r="148" spans="1:10" ht="15">
      <c r="A148" s="96"/>
      <c r="B148" s="27"/>
      <c r="C148" s="32"/>
      <c r="D148" s="33"/>
      <c r="E148" s="30"/>
      <c r="F148" s="174"/>
      <c r="G148" s="176"/>
      <c r="H148" s="175"/>
      <c r="I148" s="230"/>
      <c r="J148" s="162">
        <f>J147</f>
        <v>442</v>
      </c>
    </row>
    <row r="149" spans="1:11" ht="15">
      <c r="A149" s="96">
        <v>29</v>
      </c>
      <c r="B149" s="27">
        <v>13</v>
      </c>
      <c r="C149" s="28" t="s">
        <v>228</v>
      </c>
      <c r="D149" s="29" t="s">
        <v>34</v>
      </c>
      <c r="E149" s="30" t="s">
        <v>35</v>
      </c>
      <c r="F149" s="238">
        <v>10.11</v>
      </c>
      <c r="G149" s="73">
        <v>0.9</v>
      </c>
      <c r="H149" s="73">
        <v>3.21</v>
      </c>
      <c r="I149" s="228">
        <v>0.0015670138888888888</v>
      </c>
      <c r="J149" s="173">
        <f>I152</f>
        <v>402</v>
      </c>
      <c r="K149" s="74" t="s">
        <v>227</v>
      </c>
    </row>
    <row r="150" spans="1:10" ht="15">
      <c r="A150" s="96"/>
      <c r="F150" s="239"/>
      <c r="G150" s="226"/>
      <c r="H150" s="220"/>
      <c r="I150" s="229"/>
      <c r="J150" s="162">
        <f>J149</f>
        <v>402</v>
      </c>
    </row>
    <row r="151" spans="1:10" ht="15">
      <c r="A151" s="96"/>
      <c r="F151" s="239">
        <f>IF(ISBLANK(F149),"",TRUNC(58.015*(11.5-F149)^1.81))</f>
        <v>105</v>
      </c>
      <c r="G151" s="221">
        <f>IF(ISBLANK(G149),"",INT(1.84523*(G149*100-75)^1.348))</f>
        <v>71</v>
      </c>
      <c r="H151" s="221">
        <f>IF(ISBLANK(H149),"",INT(0.188807*(H149*100-210)^1.41))</f>
        <v>144</v>
      </c>
      <c r="I151" s="221">
        <v>82</v>
      </c>
      <c r="J151" s="180">
        <f>J150</f>
        <v>402</v>
      </c>
    </row>
    <row r="152" spans="1:10" ht="15">
      <c r="A152" s="96"/>
      <c r="F152" s="174"/>
      <c r="G152" s="222">
        <f>G151+F151</f>
        <v>176</v>
      </c>
      <c r="H152" s="222">
        <f>H151+G152</f>
        <v>320</v>
      </c>
      <c r="I152" s="222">
        <f>H152+I151</f>
        <v>402</v>
      </c>
      <c r="J152" s="162">
        <f>J151</f>
        <v>402</v>
      </c>
    </row>
    <row r="153" spans="1:10" ht="15">
      <c r="A153" s="96"/>
      <c r="F153" s="174"/>
      <c r="G153" s="176"/>
      <c r="H153" s="175"/>
      <c r="I153" s="230"/>
      <c r="J153" s="162">
        <f>J152</f>
        <v>402</v>
      </c>
    </row>
    <row r="154" spans="1:11" ht="15">
      <c r="A154" s="96">
        <v>30</v>
      </c>
      <c r="B154" s="27">
        <v>34</v>
      </c>
      <c r="C154" s="28" t="s">
        <v>192</v>
      </c>
      <c r="D154" s="29" t="s">
        <v>193</v>
      </c>
      <c r="E154" s="30" t="s">
        <v>180</v>
      </c>
      <c r="F154" s="238">
        <v>10.32</v>
      </c>
      <c r="G154" s="73">
        <v>1.05</v>
      </c>
      <c r="H154" s="73">
        <v>2.9</v>
      </c>
      <c r="I154" s="228">
        <v>0.0016340277777777776</v>
      </c>
      <c r="J154" s="173">
        <f>I157</f>
        <v>398</v>
      </c>
      <c r="K154" s="74" t="s">
        <v>181</v>
      </c>
    </row>
    <row r="155" spans="1:10" ht="15">
      <c r="A155" s="96"/>
      <c r="B155" s="27"/>
      <c r="C155" s="28"/>
      <c r="D155" s="29"/>
      <c r="E155" s="30"/>
      <c r="F155" s="239"/>
      <c r="G155" s="226"/>
      <c r="H155" s="220"/>
      <c r="I155" s="229"/>
      <c r="J155" s="162">
        <f>J154</f>
        <v>398</v>
      </c>
    </row>
    <row r="156" spans="1:10" ht="15">
      <c r="A156" s="96"/>
      <c r="B156" s="27"/>
      <c r="C156" s="28"/>
      <c r="D156" s="29"/>
      <c r="E156" s="30"/>
      <c r="F156" s="239">
        <f>IF(ISBLANK(F154),"",TRUNC(58.015*(11.5-F154)^1.81))</f>
        <v>78</v>
      </c>
      <c r="G156" s="221">
        <f>IF(ISBLANK(G154),"",INT(1.84523*(G154*100-75)^1.348))</f>
        <v>180</v>
      </c>
      <c r="H156" s="221">
        <f>IF(ISBLANK(H154),"",INT(0.188807*(H154*100-210)^1.41))</f>
        <v>91</v>
      </c>
      <c r="I156" s="221">
        <v>49</v>
      </c>
      <c r="J156" s="180">
        <f>J155</f>
        <v>398</v>
      </c>
    </row>
    <row r="157" spans="1:10" ht="15">
      <c r="A157" s="96"/>
      <c r="F157" s="174"/>
      <c r="G157" s="222">
        <f>G156+F156</f>
        <v>258</v>
      </c>
      <c r="H157" s="222">
        <f>H156+G157</f>
        <v>349</v>
      </c>
      <c r="I157" s="222">
        <f>H157+I156</f>
        <v>398</v>
      </c>
      <c r="J157" s="162">
        <f>J156</f>
        <v>398</v>
      </c>
    </row>
    <row r="158" spans="1:10" ht="15">
      <c r="A158" s="96"/>
      <c r="F158" s="174"/>
      <c r="G158" s="176"/>
      <c r="H158" s="175"/>
      <c r="I158" s="230"/>
      <c r="J158" s="162">
        <f>J157</f>
        <v>398</v>
      </c>
    </row>
    <row r="159" spans="1:11" ht="15">
      <c r="A159" s="96">
        <v>31</v>
      </c>
      <c r="B159" s="27">
        <v>35</v>
      </c>
      <c r="C159" s="28" t="s">
        <v>194</v>
      </c>
      <c r="D159" s="29" t="s">
        <v>195</v>
      </c>
      <c r="E159" s="30" t="s">
        <v>180</v>
      </c>
      <c r="F159" s="238">
        <v>10.71</v>
      </c>
      <c r="G159" s="73">
        <v>0.95</v>
      </c>
      <c r="H159" s="73">
        <v>3.48</v>
      </c>
      <c r="I159" s="228">
        <v>0.0016503472222222223</v>
      </c>
      <c r="J159" s="173">
        <f>I162</f>
        <v>379</v>
      </c>
      <c r="K159" t="s">
        <v>181</v>
      </c>
    </row>
    <row r="160" spans="1:10" ht="15">
      <c r="A160" s="96"/>
      <c r="B160" s="27"/>
      <c r="C160" s="28"/>
      <c r="D160" s="29"/>
      <c r="E160" s="30"/>
      <c r="F160" s="239"/>
      <c r="G160" s="226"/>
      <c r="H160" s="220"/>
      <c r="I160" s="229"/>
      <c r="J160" s="162">
        <f>J159</f>
        <v>379</v>
      </c>
    </row>
    <row r="161" spans="1:10" ht="15">
      <c r="A161" s="96"/>
      <c r="B161" s="27"/>
      <c r="C161" s="28"/>
      <c r="D161" s="29"/>
      <c r="E161" s="30"/>
      <c r="F161" s="239">
        <f>IF(ISBLANK(F159),"",TRUNC(58.015*(11.5-F159)^1.81))</f>
        <v>37</v>
      </c>
      <c r="G161" s="221">
        <f>IF(ISBLANK(G159),"",INT(1.84523*(G159*100-75)^1.348))</f>
        <v>104</v>
      </c>
      <c r="H161" s="221">
        <f>IF(ISBLANK(H159),"",INT(0.188807*(H159*100-210)^1.41))</f>
        <v>196</v>
      </c>
      <c r="I161" s="221">
        <v>42</v>
      </c>
      <c r="J161" s="180">
        <f>J160</f>
        <v>379</v>
      </c>
    </row>
    <row r="162" spans="1:10" ht="15">
      <c r="A162" s="96"/>
      <c r="B162" s="27"/>
      <c r="C162" s="28"/>
      <c r="D162" s="29"/>
      <c r="E162" s="30"/>
      <c r="F162" s="174"/>
      <c r="G162" s="222">
        <f>G161+F161</f>
        <v>141</v>
      </c>
      <c r="H162" s="222">
        <f>H161+G162</f>
        <v>337</v>
      </c>
      <c r="I162" s="222">
        <f>H162+I161</f>
        <v>379</v>
      </c>
      <c r="J162" s="162">
        <f>J161</f>
        <v>379</v>
      </c>
    </row>
    <row r="163" spans="1:10" ht="15">
      <c r="A163" s="96"/>
      <c r="B163" s="27"/>
      <c r="C163" s="28"/>
      <c r="D163" s="29"/>
      <c r="E163" s="30"/>
      <c r="F163" s="174"/>
      <c r="G163" s="23"/>
      <c r="H163" s="175"/>
      <c r="I163" s="230"/>
      <c r="J163" s="162">
        <f>J162</f>
        <v>379</v>
      </c>
    </row>
    <row r="164" spans="1:13" ht="15">
      <c r="A164" s="96">
        <v>32</v>
      </c>
      <c r="B164" s="27">
        <v>77</v>
      </c>
      <c r="C164" s="28" t="s">
        <v>288</v>
      </c>
      <c r="D164" s="29" t="s">
        <v>40</v>
      </c>
      <c r="E164" s="30" t="s">
        <v>6</v>
      </c>
      <c r="F164" s="238">
        <v>10.16</v>
      </c>
      <c r="G164" s="73">
        <v>1</v>
      </c>
      <c r="H164" s="73">
        <v>3.17</v>
      </c>
      <c r="I164" s="228">
        <v>0.0019256944444444445</v>
      </c>
      <c r="J164" s="173">
        <f>I167</f>
        <v>376</v>
      </c>
      <c r="K164" s="202" t="s">
        <v>281</v>
      </c>
      <c r="M164" s="88"/>
    </row>
    <row r="165" spans="1:13" ht="15">
      <c r="A165" s="96"/>
      <c r="B165" s="27"/>
      <c r="C165" s="32"/>
      <c r="D165" s="33"/>
      <c r="E165" s="30"/>
      <c r="F165" s="239"/>
      <c r="G165" s="226"/>
      <c r="H165" s="220"/>
      <c r="I165" s="229"/>
      <c r="J165" s="162">
        <f>J164</f>
        <v>376</v>
      </c>
      <c r="M165" s="88"/>
    </row>
    <row r="166" spans="1:13" ht="15">
      <c r="A166" s="96"/>
      <c r="B166" s="27"/>
      <c r="C166" s="32"/>
      <c r="D166" s="33"/>
      <c r="E166" s="30"/>
      <c r="F166" s="239">
        <f>IF(ISBLANK(F164),"",TRUNC(58.015*(11.5-F164)^1.81))</f>
        <v>98</v>
      </c>
      <c r="G166" s="221">
        <f>IF(ISBLANK(G164),"",INT(1.84523*(G164*100-75)^1.348))</f>
        <v>141</v>
      </c>
      <c r="H166" s="221">
        <f>IF(ISBLANK(H164),"",INT(0.188807*(H164*100-210)^1.41))</f>
        <v>137</v>
      </c>
      <c r="I166" s="221">
        <v>0</v>
      </c>
      <c r="J166" s="180">
        <f>J165</f>
        <v>376</v>
      </c>
      <c r="M166" s="88"/>
    </row>
    <row r="167" spans="1:13" ht="15">
      <c r="A167" s="96"/>
      <c r="B167" s="27"/>
      <c r="C167" s="32"/>
      <c r="D167" s="33"/>
      <c r="E167" s="30"/>
      <c r="F167" s="174"/>
      <c r="G167" s="222">
        <f>G166+F166</f>
        <v>239</v>
      </c>
      <c r="H167" s="222">
        <f>H166+G167</f>
        <v>376</v>
      </c>
      <c r="I167" s="222">
        <f>H167+I166</f>
        <v>376</v>
      </c>
      <c r="J167" s="162">
        <f>J166</f>
        <v>376</v>
      </c>
      <c r="M167" s="88"/>
    </row>
    <row r="168" spans="1:13" ht="15">
      <c r="A168" s="96"/>
      <c r="B168" s="27"/>
      <c r="C168" s="32"/>
      <c r="D168" s="33"/>
      <c r="E168" s="30"/>
      <c r="F168" s="174"/>
      <c r="G168" s="176"/>
      <c r="H168" s="175"/>
      <c r="I168" s="230"/>
      <c r="J168" s="162">
        <f>J167</f>
        <v>376</v>
      </c>
      <c r="M168" s="88"/>
    </row>
    <row r="169" spans="1:11" ht="15">
      <c r="A169" s="96">
        <v>33</v>
      </c>
      <c r="B169" s="31">
        <v>21</v>
      </c>
      <c r="C169" s="32" t="s">
        <v>222</v>
      </c>
      <c r="D169" s="33" t="s">
        <v>40</v>
      </c>
      <c r="E169" s="30" t="s">
        <v>41</v>
      </c>
      <c r="F169" s="238">
        <v>11.58</v>
      </c>
      <c r="G169" s="73">
        <v>1.05</v>
      </c>
      <c r="H169" s="73">
        <v>3.22</v>
      </c>
      <c r="I169" s="228">
        <v>0.001972222222222222</v>
      </c>
      <c r="J169" s="173">
        <f>I172</f>
        <v>326</v>
      </c>
      <c r="K169" s="74" t="s">
        <v>45</v>
      </c>
    </row>
    <row r="170" spans="1:10" ht="15">
      <c r="A170" s="96"/>
      <c r="F170" s="239"/>
      <c r="G170" s="226"/>
      <c r="H170" s="220"/>
      <c r="I170" s="229"/>
      <c r="J170" s="162">
        <f>J169</f>
        <v>326</v>
      </c>
    </row>
    <row r="171" spans="1:10" ht="15">
      <c r="A171" s="96"/>
      <c r="F171" s="239">
        <v>0</v>
      </c>
      <c r="G171" s="221">
        <f>IF(ISBLANK(G169),"",INT(1.84523*(G169*100-75)^1.348))</f>
        <v>180</v>
      </c>
      <c r="H171" s="221">
        <f>IF(ISBLANK(H169),"",INT(0.188807*(H169*100-210)^1.41))</f>
        <v>146</v>
      </c>
      <c r="I171" s="221">
        <v>0</v>
      </c>
      <c r="J171" s="180">
        <f>J170</f>
        <v>326</v>
      </c>
    </row>
    <row r="172" spans="1:10" ht="15">
      <c r="A172" s="96"/>
      <c r="F172" s="222"/>
      <c r="G172" s="222">
        <f>G171+F171</f>
        <v>180</v>
      </c>
      <c r="H172" s="222">
        <f>H171+G172</f>
        <v>326</v>
      </c>
      <c r="I172" s="222">
        <f>H172+I171</f>
        <v>326</v>
      </c>
      <c r="J172" s="162">
        <f>J171</f>
        <v>326</v>
      </c>
    </row>
    <row r="173" spans="1:10" ht="15">
      <c r="A173" s="96"/>
      <c r="F173" s="174"/>
      <c r="G173" s="174"/>
      <c r="H173" s="174"/>
      <c r="I173" s="222"/>
      <c r="J173" s="162">
        <f>J172</f>
        <v>326</v>
      </c>
    </row>
    <row r="174" spans="1:11" ht="15">
      <c r="A174" s="96">
        <v>34</v>
      </c>
      <c r="B174" s="27">
        <v>71</v>
      </c>
      <c r="C174" s="28" t="s">
        <v>283</v>
      </c>
      <c r="D174" s="29" t="s">
        <v>40</v>
      </c>
      <c r="E174" s="30" t="s">
        <v>6</v>
      </c>
      <c r="F174" s="238">
        <v>10.68</v>
      </c>
      <c r="G174" s="73">
        <v>1</v>
      </c>
      <c r="H174" s="73">
        <v>2.67</v>
      </c>
      <c r="I174" s="228">
        <v>0.001926388888888889</v>
      </c>
      <c r="J174" s="173">
        <f>I177</f>
        <v>237</v>
      </c>
      <c r="K174" s="74" t="s">
        <v>281</v>
      </c>
    </row>
    <row r="175" spans="1:11" ht="15">
      <c r="A175" s="96"/>
      <c r="B175" s="27"/>
      <c r="C175" s="28"/>
      <c r="D175" s="29"/>
      <c r="E175" s="30"/>
      <c r="F175" s="239"/>
      <c r="G175" s="226"/>
      <c r="H175" s="220"/>
      <c r="I175" s="229"/>
      <c r="J175" s="162">
        <f>J174</f>
        <v>237</v>
      </c>
      <c r="K175" s="90"/>
    </row>
    <row r="176" spans="1:11" ht="15">
      <c r="A176" s="96"/>
      <c r="B176" s="27"/>
      <c r="C176" s="28"/>
      <c r="D176" s="29"/>
      <c r="E176" s="30"/>
      <c r="F176" s="239">
        <f>IF(ISBLANK(F174),"",TRUNC(58.015*(11.5-F174)^1.81))</f>
        <v>40</v>
      </c>
      <c r="G176" s="221">
        <f>IF(ISBLANK(G174),"",INT(1.84523*(G174*100-75)^1.348))</f>
        <v>141</v>
      </c>
      <c r="H176" s="221">
        <f>IF(ISBLANK(H174),"",INT(0.188807*(H174*100-210)^1.41))</f>
        <v>56</v>
      </c>
      <c r="I176" s="221">
        <v>0</v>
      </c>
      <c r="J176" s="180">
        <f>J175</f>
        <v>237</v>
      </c>
      <c r="K176" s="90"/>
    </row>
    <row r="177" spans="1:11" ht="15">
      <c r="A177" s="96"/>
      <c r="B177" s="27"/>
      <c r="C177" s="28"/>
      <c r="D177" s="29"/>
      <c r="E177" s="30"/>
      <c r="F177" s="174"/>
      <c r="G177" s="222">
        <f>G176+F176</f>
        <v>181</v>
      </c>
      <c r="H177" s="222">
        <f>H176+G177</f>
        <v>237</v>
      </c>
      <c r="I177" s="222">
        <f>H177+I176</f>
        <v>237</v>
      </c>
      <c r="J177" s="162">
        <f>J176</f>
        <v>237</v>
      </c>
      <c r="K177" s="90"/>
    </row>
    <row r="178" spans="1:11" ht="15">
      <c r="A178" s="96"/>
      <c r="B178" s="27"/>
      <c r="C178" s="28"/>
      <c r="D178" s="29"/>
      <c r="E178" s="30"/>
      <c r="F178" s="174"/>
      <c r="G178" s="23"/>
      <c r="H178" s="175"/>
      <c r="I178" s="230"/>
      <c r="J178" s="162">
        <f>J177</f>
        <v>237</v>
      </c>
      <c r="K178" s="90"/>
    </row>
    <row r="179" spans="1:11" ht="15">
      <c r="A179" s="96">
        <v>35</v>
      </c>
      <c r="B179" s="27">
        <v>75</v>
      </c>
      <c r="C179" s="28" t="s">
        <v>286</v>
      </c>
      <c r="D179" s="29" t="s">
        <v>34</v>
      </c>
      <c r="E179" s="30" t="s">
        <v>6</v>
      </c>
      <c r="F179" s="238">
        <v>10.6</v>
      </c>
      <c r="G179" s="73">
        <v>0.9</v>
      </c>
      <c r="H179" s="73">
        <v>2.84</v>
      </c>
      <c r="I179" s="228">
        <v>0.0017015046296296294</v>
      </c>
      <c r="J179" s="173">
        <f>I182</f>
        <v>221</v>
      </c>
      <c r="K179" s="74" t="s">
        <v>281</v>
      </c>
    </row>
    <row r="180" spans="1:10" ht="15">
      <c r="A180" s="96"/>
      <c r="B180" s="27"/>
      <c r="C180" s="28"/>
      <c r="D180" s="29"/>
      <c r="E180" s="30"/>
      <c r="F180" s="239"/>
      <c r="G180" s="226"/>
      <c r="H180" s="220"/>
      <c r="I180" s="229"/>
      <c r="J180" s="162">
        <f>J179</f>
        <v>221</v>
      </c>
    </row>
    <row r="181" spans="1:10" ht="15">
      <c r="A181" s="96"/>
      <c r="B181" s="27"/>
      <c r="C181" s="28"/>
      <c r="D181" s="29"/>
      <c r="E181" s="30"/>
      <c r="F181" s="239">
        <f>IF(ISBLANK(F179),"",TRUNC(58.015*(11.5-F179)^1.81))</f>
        <v>47</v>
      </c>
      <c r="G181" s="221">
        <f>IF(ISBLANK(G179),"",INT(1.84523*(G179*100-75)^1.348))</f>
        <v>71</v>
      </c>
      <c r="H181" s="221">
        <f>IF(ISBLANK(H179),"",INT(0.188807*(H179*100-210)^1.41))</f>
        <v>81</v>
      </c>
      <c r="I181" s="221">
        <v>22</v>
      </c>
      <c r="J181" s="180">
        <f>J180</f>
        <v>221</v>
      </c>
    </row>
    <row r="182" spans="1:10" ht="15">
      <c r="A182" s="96"/>
      <c r="B182" s="27"/>
      <c r="C182" s="28"/>
      <c r="D182" s="29"/>
      <c r="E182" s="30"/>
      <c r="F182" s="174"/>
      <c r="G182" s="222">
        <f>G181+F181</f>
        <v>118</v>
      </c>
      <c r="H182" s="222">
        <f>H181+G182</f>
        <v>199</v>
      </c>
      <c r="I182" s="222">
        <f>H182+I181</f>
        <v>221</v>
      </c>
      <c r="J182" s="162">
        <f>J181</f>
        <v>221</v>
      </c>
    </row>
    <row r="183" spans="1:10" ht="15">
      <c r="A183" s="96"/>
      <c r="B183" s="27"/>
      <c r="C183" s="28"/>
      <c r="D183" s="29"/>
      <c r="E183" s="30"/>
      <c r="F183" s="174"/>
      <c r="G183" s="176"/>
      <c r="H183" s="175"/>
      <c r="I183" s="230"/>
      <c r="J183" s="162">
        <f>J182</f>
        <v>221</v>
      </c>
    </row>
    <row r="184" spans="1:11" ht="15">
      <c r="A184" s="96">
        <v>36</v>
      </c>
      <c r="B184" s="27">
        <v>69</v>
      </c>
      <c r="C184" s="28" t="s">
        <v>280</v>
      </c>
      <c r="D184" s="29" t="s">
        <v>40</v>
      </c>
      <c r="E184" s="30" t="s">
        <v>6</v>
      </c>
      <c r="F184" s="238">
        <v>11.32</v>
      </c>
      <c r="G184" s="73">
        <v>0.95</v>
      </c>
      <c r="H184" s="73">
        <v>2.91</v>
      </c>
      <c r="I184" s="228">
        <v>0.001865625</v>
      </c>
      <c r="J184" s="173">
        <f>I187</f>
        <v>198</v>
      </c>
      <c r="K184" s="74" t="s">
        <v>281</v>
      </c>
    </row>
    <row r="185" spans="1:10" ht="15">
      <c r="A185" s="96"/>
      <c r="F185" s="239"/>
      <c r="G185" s="226"/>
      <c r="H185" s="220"/>
      <c r="I185" s="229"/>
      <c r="J185" s="162">
        <f>J184</f>
        <v>198</v>
      </c>
    </row>
    <row r="186" spans="1:10" ht="15">
      <c r="A186" s="96"/>
      <c r="F186" s="239">
        <f>IF(ISBLANK(F184),"",TRUNC(58.015*(11.5-F184)^1.81))</f>
        <v>2</v>
      </c>
      <c r="G186" s="221">
        <f>IF(ISBLANK(G184),"",INT(1.84523*(G184*100-75)^1.348))</f>
        <v>104</v>
      </c>
      <c r="H186" s="221">
        <f>IF(ISBLANK(H184),"",INT(0.188807*(H184*100-210)^1.41))</f>
        <v>92</v>
      </c>
      <c r="I186" s="221">
        <v>0</v>
      </c>
      <c r="J186" s="180">
        <f>J185</f>
        <v>198</v>
      </c>
    </row>
    <row r="187" spans="1:10" ht="15">
      <c r="A187" s="96"/>
      <c r="F187" s="174"/>
      <c r="G187" s="222">
        <f>G186+F186</f>
        <v>106</v>
      </c>
      <c r="H187" s="222">
        <f>H186+G187</f>
        <v>198</v>
      </c>
      <c r="I187" s="222">
        <f>H187+I186</f>
        <v>198</v>
      </c>
      <c r="J187" s="162">
        <f>J186</f>
        <v>198</v>
      </c>
    </row>
    <row r="188" spans="1:10" ht="15">
      <c r="A188" s="96"/>
      <c r="F188" s="174"/>
      <c r="G188" s="174"/>
      <c r="H188" s="174"/>
      <c r="I188" s="222"/>
      <c r="J188" s="162">
        <f>J187</f>
        <v>198</v>
      </c>
    </row>
    <row r="189" spans="1:11" ht="15">
      <c r="A189" s="96">
        <v>37</v>
      </c>
      <c r="B189" s="27">
        <v>67</v>
      </c>
      <c r="C189" s="28" t="s">
        <v>278</v>
      </c>
      <c r="D189" s="29" t="s">
        <v>279</v>
      </c>
      <c r="E189" s="30" t="s">
        <v>6</v>
      </c>
      <c r="F189" s="238">
        <v>11.42</v>
      </c>
      <c r="G189" s="73">
        <v>0.9</v>
      </c>
      <c r="H189" s="73">
        <v>2.82</v>
      </c>
      <c r="I189" s="228">
        <v>0.0017967592592592592</v>
      </c>
      <c r="J189" s="173">
        <f>I192</f>
        <v>151</v>
      </c>
      <c r="K189" s="74" t="s">
        <v>123</v>
      </c>
    </row>
    <row r="190" spans="1:13" ht="15">
      <c r="A190" s="96"/>
      <c r="B190" s="31"/>
      <c r="C190" s="32"/>
      <c r="D190" s="33"/>
      <c r="E190" s="30"/>
      <c r="F190" s="239"/>
      <c r="G190" s="226"/>
      <c r="H190" s="220"/>
      <c r="I190" s="229"/>
      <c r="J190" s="162">
        <f>J189</f>
        <v>151</v>
      </c>
      <c r="M190" s="88"/>
    </row>
    <row r="191" spans="1:10" ht="15">
      <c r="A191" s="96"/>
      <c r="B191" s="31"/>
      <c r="C191" s="32"/>
      <c r="D191" s="33"/>
      <c r="E191" s="30"/>
      <c r="F191" s="239">
        <f>IF(ISBLANK(F189),"",TRUNC(58.015*(11.5-F189)^1.81))</f>
        <v>0</v>
      </c>
      <c r="G191" s="221">
        <f>IF(ISBLANK(G189),"",INT(1.84523*(G189*100-75)^1.348))</f>
        <v>71</v>
      </c>
      <c r="H191" s="221">
        <f>IF(ISBLANK(H189),"",INT(0.188807*(H189*100-210)^1.41))</f>
        <v>78</v>
      </c>
      <c r="I191" s="221">
        <v>2</v>
      </c>
      <c r="J191" s="180">
        <f>J190</f>
        <v>151</v>
      </c>
    </row>
    <row r="192" spans="1:10" ht="15">
      <c r="A192" s="96"/>
      <c r="B192" s="31"/>
      <c r="C192" s="32"/>
      <c r="D192" s="33"/>
      <c r="E192" s="30"/>
      <c r="F192" s="174"/>
      <c r="G192" s="222">
        <f>G191+F191</f>
        <v>71</v>
      </c>
      <c r="H192" s="222">
        <f>H191+G192</f>
        <v>149</v>
      </c>
      <c r="I192" s="222">
        <f>H192+I191</f>
        <v>151</v>
      </c>
      <c r="J192" s="162">
        <f>J191</f>
        <v>151</v>
      </c>
    </row>
    <row r="193" spans="1:10" ht="15">
      <c r="A193" s="96"/>
      <c r="B193" s="31"/>
      <c r="C193" s="32"/>
      <c r="D193" s="33"/>
      <c r="E193" s="30"/>
      <c r="F193" s="222"/>
      <c r="G193" s="176"/>
      <c r="H193" s="175"/>
      <c r="I193" s="230"/>
      <c r="J193" s="162">
        <f>J192</f>
        <v>151</v>
      </c>
    </row>
    <row r="194" spans="1:11" ht="15">
      <c r="A194" s="96">
        <v>38</v>
      </c>
      <c r="B194" s="27">
        <v>74</v>
      </c>
      <c r="C194" s="28" t="s">
        <v>285</v>
      </c>
      <c r="D194" s="29" t="s">
        <v>34</v>
      </c>
      <c r="E194" s="30" t="s">
        <v>6</v>
      </c>
      <c r="F194" s="238">
        <v>10.98</v>
      </c>
      <c r="G194" s="73">
        <v>0.95</v>
      </c>
      <c r="H194" s="73">
        <v>2.14</v>
      </c>
      <c r="I194" s="228">
        <v>0.0017795138888888889</v>
      </c>
      <c r="J194" s="173">
        <f>I197</f>
        <v>126</v>
      </c>
      <c r="K194" s="74" t="s">
        <v>281</v>
      </c>
    </row>
    <row r="195" spans="1:10" ht="15">
      <c r="A195" s="96"/>
      <c r="B195" s="27"/>
      <c r="C195" s="28"/>
      <c r="D195" s="29"/>
      <c r="E195" s="30"/>
      <c r="F195" s="239"/>
      <c r="G195" s="226"/>
      <c r="H195" s="220"/>
      <c r="I195" s="229"/>
      <c r="J195" s="162">
        <f>J194</f>
        <v>126</v>
      </c>
    </row>
    <row r="196" spans="1:10" ht="15">
      <c r="A196" s="96"/>
      <c r="B196" s="27"/>
      <c r="C196" s="28"/>
      <c r="D196" s="29"/>
      <c r="E196" s="30"/>
      <c r="F196" s="239">
        <f>IF(ISBLANK(F194),"",TRUNC(58.015*(11.5-F194)^1.81))</f>
        <v>17</v>
      </c>
      <c r="G196" s="221">
        <f>IF(ISBLANK(G194),"",INT(1.84523*(G194*100-75)^1.348))</f>
        <v>104</v>
      </c>
      <c r="H196" s="221">
        <f>IF(ISBLANK(H194),"",INT(0.188807*(H194*100-210)^1.41))</f>
        <v>1</v>
      </c>
      <c r="I196" s="221">
        <v>4</v>
      </c>
      <c r="J196" s="180">
        <f>J195</f>
        <v>126</v>
      </c>
    </row>
    <row r="197" spans="1:10" ht="15">
      <c r="A197" s="96"/>
      <c r="B197" s="27"/>
      <c r="C197" s="28"/>
      <c r="D197" s="29"/>
      <c r="E197" s="30"/>
      <c r="F197" s="174"/>
      <c r="G197" s="222">
        <f>G196+F196</f>
        <v>121</v>
      </c>
      <c r="H197" s="222">
        <f>H196+G197</f>
        <v>122</v>
      </c>
      <c r="I197" s="222">
        <f>H197+I196</f>
        <v>126</v>
      </c>
      <c r="J197" s="162">
        <f>J196</f>
        <v>126</v>
      </c>
    </row>
    <row r="198" spans="1:10" ht="15">
      <c r="A198" s="96"/>
      <c r="B198" s="27"/>
      <c r="C198" s="28"/>
      <c r="D198" s="29"/>
      <c r="E198" s="30"/>
      <c r="F198" s="174"/>
      <c r="G198" s="176"/>
      <c r="H198" s="175"/>
      <c r="I198" s="230"/>
      <c r="J198" s="162">
        <f>J197</f>
        <v>126</v>
      </c>
    </row>
    <row r="199" spans="1:11" ht="15">
      <c r="A199" s="96">
        <v>39</v>
      </c>
      <c r="B199" s="27">
        <v>76</v>
      </c>
      <c r="C199" s="28" t="s">
        <v>287</v>
      </c>
      <c r="D199" s="29">
        <v>2008</v>
      </c>
      <c r="E199" s="30" t="s">
        <v>6</v>
      </c>
      <c r="F199" s="238">
        <v>10.52</v>
      </c>
      <c r="G199" s="73" t="s">
        <v>121</v>
      </c>
      <c r="H199" s="73">
        <v>2.55</v>
      </c>
      <c r="I199" s="228">
        <v>0.0018667824074074073</v>
      </c>
      <c r="J199" s="173">
        <f>I202</f>
        <v>95</v>
      </c>
      <c r="K199" s="202" t="s">
        <v>281</v>
      </c>
    </row>
    <row r="200" spans="1:10" ht="15">
      <c r="A200" s="97"/>
      <c r="B200" s="31"/>
      <c r="C200" s="32"/>
      <c r="D200" s="33"/>
      <c r="E200" s="30"/>
      <c r="F200" s="239"/>
      <c r="G200" s="226"/>
      <c r="H200" s="220"/>
      <c r="I200" s="229"/>
      <c r="J200" s="162">
        <f>J199</f>
        <v>95</v>
      </c>
    </row>
    <row r="201" spans="1:10" ht="15">
      <c r="A201" s="96"/>
      <c r="B201" s="31"/>
      <c r="C201" s="32"/>
      <c r="D201" s="33"/>
      <c r="E201" s="30"/>
      <c r="F201" s="239">
        <f>IF(ISBLANK(F199),"",TRUNC(58.015*(11.5-F199)^1.81))</f>
        <v>55</v>
      </c>
      <c r="G201" s="221">
        <v>0</v>
      </c>
      <c r="H201" s="221">
        <f>IF(ISBLANK(H199),"",INT(0.188807*(H199*100-210)^1.41))</f>
        <v>40</v>
      </c>
      <c r="I201" s="221">
        <v>0</v>
      </c>
      <c r="J201" s="180">
        <f>J200</f>
        <v>95</v>
      </c>
    </row>
    <row r="202" spans="1:10" ht="15">
      <c r="A202" s="96"/>
      <c r="B202" s="31"/>
      <c r="C202" s="32"/>
      <c r="D202" s="33"/>
      <c r="E202" s="30"/>
      <c r="F202" s="174"/>
      <c r="G202" s="222">
        <f>G201+F201</f>
        <v>55</v>
      </c>
      <c r="H202" s="222">
        <f>H201+G202</f>
        <v>95</v>
      </c>
      <c r="I202" s="222">
        <f>H202+I201</f>
        <v>95</v>
      </c>
      <c r="J202" s="162">
        <f>J201</f>
        <v>95</v>
      </c>
    </row>
    <row r="203" spans="1:10" ht="15">
      <c r="A203" s="96"/>
      <c r="B203" s="31"/>
      <c r="C203" s="32"/>
      <c r="D203" s="33"/>
      <c r="E203" s="30"/>
      <c r="F203" s="174"/>
      <c r="G203" s="222"/>
      <c r="H203" s="222"/>
      <c r="I203" s="222"/>
      <c r="J203" s="162"/>
    </row>
    <row r="204" spans="1:11" ht="15">
      <c r="A204" s="97">
        <v>40</v>
      </c>
      <c r="B204" s="27">
        <v>66</v>
      </c>
      <c r="C204" s="28" t="s">
        <v>276</v>
      </c>
      <c r="D204" s="29" t="s">
        <v>277</v>
      </c>
      <c r="E204" s="185" t="s">
        <v>6</v>
      </c>
      <c r="F204" s="238">
        <v>11.87</v>
      </c>
      <c r="G204" s="73" t="s">
        <v>121</v>
      </c>
      <c r="H204" s="73">
        <v>2.82</v>
      </c>
      <c r="I204" s="228">
        <v>0.0018790509259259262</v>
      </c>
      <c r="J204" s="173">
        <f>I207</f>
        <v>78</v>
      </c>
      <c r="K204" s="74" t="s">
        <v>123</v>
      </c>
    </row>
    <row r="205" spans="6:11" ht="15">
      <c r="F205" s="239"/>
      <c r="G205" s="226"/>
      <c r="H205" s="220"/>
      <c r="I205" s="229"/>
      <c r="J205" s="162">
        <f>J204</f>
        <v>78</v>
      </c>
      <c r="K205" s="90"/>
    </row>
    <row r="206" spans="1:11" ht="15">
      <c r="A206" s="97"/>
      <c r="F206" s="239">
        <v>0</v>
      </c>
      <c r="G206" s="221">
        <v>0</v>
      </c>
      <c r="H206" s="221">
        <f>IF(ISBLANK(H204),"",INT(0.188807*(H204*100-210)^1.41))</f>
        <v>78</v>
      </c>
      <c r="I206" s="221">
        <v>0</v>
      </c>
      <c r="J206" s="180">
        <f>J205</f>
        <v>78</v>
      </c>
      <c r="K206" s="90"/>
    </row>
    <row r="207" spans="1:11" ht="15">
      <c r="A207" s="96"/>
      <c r="F207" s="174"/>
      <c r="G207" s="222">
        <f>G206+F206</f>
        <v>0</v>
      </c>
      <c r="H207" s="222">
        <f>H206+G207</f>
        <v>78</v>
      </c>
      <c r="I207" s="222">
        <f>H207+I206</f>
        <v>78</v>
      </c>
      <c r="J207" s="162">
        <f>J206</f>
        <v>78</v>
      </c>
      <c r="K207" s="90"/>
    </row>
    <row r="208" spans="1:11" ht="15">
      <c r="A208" s="97"/>
      <c r="F208" s="174"/>
      <c r="G208" s="176"/>
      <c r="H208" s="175"/>
      <c r="I208" s="230"/>
      <c r="J208" s="162">
        <f>J207</f>
        <v>78</v>
      </c>
      <c r="K208" s="90"/>
    </row>
    <row r="209" spans="2:10" ht="15">
      <c r="B209" s="27"/>
      <c r="C209" s="32"/>
      <c r="D209" s="33"/>
      <c r="E209" s="30"/>
      <c r="F209" s="174"/>
      <c r="G209" s="176"/>
      <c r="H209" s="175"/>
      <c r="I209" s="230"/>
      <c r="J209" s="162">
        <f>J208</f>
        <v>78</v>
      </c>
    </row>
    <row r="210" spans="2:10" ht="15">
      <c r="B210" s="27"/>
      <c r="C210" s="28"/>
      <c r="D210" s="29"/>
      <c r="E210" s="30"/>
      <c r="F210" s="174"/>
      <c r="G210" s="174"/>
      <c r="H210" s="174"/>
      <c r="I210" s="174"/>
      <c r="J210" s="162"/>
    </row>
    <row r="211" spans="1:12" ht="15">
      <c r="A211" s="96"/>
      <c r="B211" s="27"/>
      <c r="C211" s="28"/>
      <c r="D211" s="29"/>
      <c r="E211" s="30"/>
      <c r="F211" s="174"/>
      <c r="G211" s="176"/>
      <c r="H211" s="175"/>
      <c r="I211" s="177"/>
      <c r="J211" s="162"/>
      <c r="L211" s="15" t="s">
        <v>118</v>
      </c>
    </row>
    <row r="212" spans="6:9" ht="14.25">
      <c r="F212" s="85"/>
      <c r="I212" s="23"/>
    </row>
    <row r="213" ht="14.25">
      <c r="F213" s="87"/>
    </row>
  </sheetData>
  <sheetProtection/>
  <mergeCells count="4">
    <mergeCell ref="A4:B4"/>
    <mergeCell ref="F4:I4"/>
    <mergeCell ref="C1:J2"/>
    <mergeCell ref="C3:I3"/>
  </mergeCells>
  <printOptions/>
  <pageMargins left="0.2755905511811024" right="0.2362204724409449" top="0.1968503937007874" bottom="0.35433070866141736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T173"/>
  <sheetViews>
    <sheetView tabSelected="1" zoomScalePageLayoutView="0" workbookViewId="0" topLeftCell="A61">
      <selection activeCell="O162" sqref="O162"/>
    </sheetView>
  </sheetViews>
  <sheetFormatPr defaultColWidth="9.140625" defaultRowHeight="12.75"/>
  <cols>
    <col min="1" max="1" width="6.140625" style="99" customWidth="1"/>
    <col min="2" max="2" width="5.8515625" style="10" customWidth="1"/>
    <col min="3" max="3" width="29.00390625" style="10" customWidth="1"/>
    <col min="4" max="4" width="9.00390625" style="20" bestFit="1" customWidth="1"/>
    <col min="5" max="5" width="22.57421875" style="10" customWidth="1"/>
    <col min="6" max="6" width="7.28125" style="1" customWidth="1"/>
    <col min="7" max="7" width="6.421875" style="2" customWidth="1"/>
    <col min="8" max="8" width="8.28125" style="1" customWidth="1"/>
    <col min="9" max="9" width="8.28125" style="2" customWidth="1"/>
    <col min="10" max="10" width="8.421875" style="2" customWidth="1"/>
    <col min="11" max="11" width="16.28125" style="89" customWidth="1"/>
    <col min="12" max="12" width="5.28125" style="15" customWidth="1"/>
  </cols>
  <sheetData>
    <row r="1" spans="2:20" s="23" customFormat="1" ht="23.25" customHeight="1">
      <c r="B1" s="181"/>
      <c r="C1" s="247" t="s">
        <v>303</v>
      </c>
      <c r="D1" s="247"/>
      <c r="E1" s="247"/>
      <c r="F1" s="247"/>
      <c r="G1" s="247"/>
      <c r="H1" s="247"/>
      <c r="I1" s="247"/>
      <c r="J1" s="247"/>
      <c r="K1" s="181"/>
      <c r="L1" s="61"/>
      <c r="M1" s="61"/>
      <c r="N1" s="61"/>
      <c r="O1" s="61"/>
      <c r="R1" s="24"/>
      <c r="T1" s="4"/>
    </row>
    <row r="2" spans="1:20" s="23" customFormat="1" ht="23.25" customHeight="1">
      <c r="A2" s="91"/>
      <c r="B2"/>
      <c r="C2" s="247"/>
      <c r="D2" s="247"/>
      <c r="E2" s="247"/>
      <c r="F2" s="247"/>
      <c r="G2" s="247"/>
      <c r="H2" s="247"/>
      <c r="I2" s="247"/>
      <c r="J2" s="247"/>
      <c r="K2" s="166"/>
      <c r="L2"/>
      <c r="M2"/>
      <c r="N2"/>
      <c r="O2"/>
      <c r="R2" s="24"/>
      <c r="T2" s="4"/>
    </row>
    <row r="3" spans="3:20" s="23" customFormat="1" ht="27" customHeight="1">
      <c r="C3" s="246" t="s">
        <v>16</v>
      </c>
      <c r="D3" s="246"/>
      <c r="E3" s="246"/>
      <c r="F3" s="246"/>
      <c r="G3" s="246"/>
      <c r="H3" s="246"/>
      <c r="I3" s="246"/>
      <c r="J3" s="47"/>
      <c r="K3" s="166"/>
      <c r="L3"/>
      <c r="M3"/>
      <c r="N3"/>
      <c r="O3"/>
      <c r="R3" s="24"/>
      <c r="T3" s="4"/>
    </row>
    <row r="4" spans="1:20" s="23" customFormat="1" ht="18.75">
      <c r="A4" s="243" t="s">
        <v>8</v>
      </c>
      <c r="B4" s="243"/>
      <c r="C4"/>
      <c r="D4" s="37"/>
      <c r="E4" s="48"/>
      <c r="F4" s="244"/>
      <c r="G4" s="244"/>
      <c r="H4" s="244"/>
      <c r="I4" s="244"/>
      <c r="J4" s="48"/>
      <c r="K4" s="166"/>
      <c r="L4"/>
      <c r="M4"/>
      <c r="N4"/>
      <c r="O4"/>
      <c r="R4" s="24"/>
      <c r="T4" s="4"/>
    </row>
    <row r="5" spans="1:12" ht="15.75">
      <c r="A5" s="92" t="s">
        <v>125</v>
      </c>
      <c r="B5" s="25"/>
      <c r="C5" s="25"/>
      <c r="D5" s="25"/>
      <c r="E5" s="25"/>
      <c r="F5" s="25"/>
      <c r="G5" s="25"/>
      <c r="H5" s="25"/>
      <c r="I5" s="25"/>
      <c r="J5" s="25"/>
      <c r="K5" s="167"/>
      <c r="L5" s="26"/>
    </row>
    <row r="6" spans="1:12" ht="15.75">
      <c r="A6" s="93"/>
      <c r="B6" s="25"/>
      <c r="C6" s="25"/>
      <c r="D6" s="25"/>
      <c r="E6" s="25"/>
      <c r="F6" s="25"/>
      <c r="G6" s="25"/>
      <c r="H6" s="25"/>
      <c r="I6" s="25"/>
      <c r="J6" s="25"/>
      <c r="K6" s="167"/>
      <c r="L6" s="26"/>
    </row>
    <row r="7" spans="1:12" ht="15">
      <c r="A7" s="94"/>
      <c r="B7" s="8"/>
      <c r="C7" s="9"/>
      <c r="D7" s="19"/>
      <c r="E7" s="9"/>
      <c r="F7" s="5" t="s">
        <v>25</v>
      </c>
      <c r="G7" s="5" t="s">
        <v>2</v>
      </c>
      <c r="H7" s="5" t="s">
        <v>3</v>
      </c>
      <c r="I7" s="6" t="s">
        <v>26</v>
      </c>
      <c r="J7" s="5" t="s">
        <v>0</v>
      </c>
      <c r="K7" s="168"/>
      <c r="L7" s="13"/>
    </row>
    <row r="8" spans="1:12" ht="15">
      <c r="A8" s="95" t="s">
        <v>27</v>
      </c>
      <c r="H8" s="11"/>
      <c r="I8" s="7">
        <v>1.1574074074074073E-05</v>
      </c>
      <c r="J8" s="4"/>
      <c r="K8" s="169"/>
      <c r="L8" s="14"/>
    </row>
    <row r="9" spans="1:13" ht="15">
      <c r="A9" s="96">
        <v>1</v>
      </c>
      <c r="B9" s="27">
        <v>58</v>
      </c>
      <c r="C9" s="28" t="s">
        <v>143</v>
      </c>
      <c r="D9" s="29" t="s">
        <v>144</v>
      </c>
      <c r="E9" s="30" t="s">
        <v>138</v>
      </c>
      <c r="F9" s="238">
        <v>9.24</v>
      </c>
      <c r="G9" s="73">
        <v>1.15</v>
      </c>
      <c r="H9" s="73">
        <v>3.9</v>
      </c>
      <c r="I9" s="228">
        <v>0.001410300925925926</v>
      </c>
      <c r="J9" s="173">
        <f>I12</f>
        <v>1241</v>
      </c>
      <c r="K9" s="74" t="s">
        <v>139</v>
      </c>
      <c r="L9" s="67"/>
      <c r="M9" s="2"/>
    </row>
    <row r="10" spans="1:13" ht="15">
      <c r="A10" s="97"/>
      <c r="B10" s="31"/>
      <c r="C10" s="34"/>
      <c r="D10" s="33"/>
      <c r="E10" s="34"/>
      <c r="F10" s="239"/>
      <c r="G10" s="226"/>
      <c r="H10" s="220"/>
      <c r="I10" s="208"/>
      <c r="J10" s="162">
        <f>J9</f>
        <v>1241</v>
      </c>
      <c r="L10" s="67"/>
      <c r="M10" s="2"/>
    </row>
    <row r="11" spans="1:13" ht="15">
      <c r="A11" s="97"/>
      <c r="B11" s="31"/>
      <c r="C11" s="34"/>
      <c r="D11" s="33"/>
      <c r="E11" s="34"/>
      <c r="F11" s="239">
        <f>IF(ISBLANK(F9),"",TRUNC(58.015*(11.5-F9)^1.81))</f>
        <v>253</v>
      </c>
      <c r="G11" s="221">
        <f>IF(ISBLANK(G9),"",INT(1.84523*(G9*100-75)^1.348))</f>
        <v>266</v>
      </c>
      <c r="H11" s="221">
        <f>IF(ISBLANK(H9),"",INT(0.188807*(H9*100-210)^1.41))</f>
        <v>285</v>
      </c>
      <c r="I11" s="221">
        <v>437</v>
      </c>
      <c r="J11" s="180">
        <f>J10</f>
        <v>1241</v>
      </c>
      <c r="L11" s="67"/>
      <c r="M11" s="2"/>
    </row>
    <row r="12" spans="1:13" ht="15">
      <c r="A12" s="97"/>
      <c r="B12" s="31"/>
      <c r="C12" s="34"/>
      <c r="D12" s="33"/>
      <c r="E12" s="34"/>
      <c r="F12" s="174"/>
      <c r="G12" s="222">
        <f>G11+F11</f>
        <v>519</v>
      </c>
      <c r="H12" s="222">
        <f>G12+H11</f>
        <v>804</v>
      </c>
      <c r="I12" s="222">
        <f>H12+I11</f>
        <v>1241</v>
      </c>
      <c r="J12" s="162">
        <f>J11</f>
        <v>1241</v>
      </c>
      <c r="L12" s="67"/>
      <c r="M12" s="2"/>
    </row>
    <row r="13" spans="1:13" ht="15">
      <c r="A13" s="97"/>
      <c r="B13" s="31"/>
      <c r="C13" s="34"/>
      <c r="D13" s="33"/>
      <c r="E13" s="34"/>
      <c r="F13" s="174"/>
      <c r="G13" s="174"/>
      <c r="H13" s="174"/>
      <c r="I13" s="174"/>
      <c r="J13" s="162">
        <f>J12</f>
        <v>1241</v>
      </c>
      <c r="L13" s="67"/>
      <c r="M13" s="2"/>
    </row>
    <row r="14" spans="1:13" ht="15">
      <c r="A14" s="97">
        <v>2</v>
      </c>
      <c r="B14" s="31">
        <v>74</v>
      </c>
      <c r="C14" s="125" t="s">
        <v>43</v>
      </c>
      <c r="D14" s="128" t="s">
        <v>44</v>
      </c>
      <c r="E14" s="129" t="s">
        <v>6</v>
      </c>
      <c r="F14" s="238">
        <v>9.62</v>
      </c>
      <c r="G14" s="73">
        <v>1.21</v>
      </c>
      <c r="H14" s="73">
        <v>3.83</v>
      </c>
      <c r="I14" s="228">
        <v>0.001486111111111111</v>
      </c>
      <c r="J14" s="173">
        <f>I17</f>
        <v>1119</v>
      </c>
      <c r="K14" s="74" t="s">
        <v>123</v>
      </c>
      <c r="M14" s="2"/>
    </row>
    <row r="15" spans="1:13" ht="15">
      <c r="A15" s="97"/>
      <c r="F15" s="239"/>
      <c r="G15" s="226"/>
      <c r="H15" s="220"/>
      <c r="I15" s="229"/>
      <c r="J15" s="162">
        <f>J14</f>
        <v>1119</v>
      </c>
      <c r="M15" s="2"/>
    </row>
    <row r="16" spans="1:13" ht="15">
      <c r="A16" s="97"/>
      <c r="F16" s="239">
        <f>IF(ISBLANK(F14),"",TRUNC(58.015*(11.5-F14)^1.81))</f>
        <v>181</v>
      </c>
      <c r="G16" s="221">
        <f>IF(ISBLANK(G14),"",INT(1.84523*(G14*100-75)^1.348))</f>
        <v>321</v>
      </c>
      <c r="H16" s="221">
        <f>IF(ISBLANK(H14),"",INT(0.188807*(H14*100-210)^1.41))</f>
        <v>270</v>
      </c>
      <c r="I16" s="221">
        <v>347</v>
      </c>
      <c r="J16" s="180">
        <f>J15</f>
        <v>1119</v>
      </c>
      <c r="M16" s="2"/>
    </row>
    <row r="17" spans="1:13" ht="15">
      <c r="A17" s="97"/>
      <c r="F17" s="222"/>
      <c r="G17" s="222">
        <f>G16+F16</f>
        <v>502</v>
      </c>
      <c r="H17" s="222">
        <f>G17+H16</f>
        <v>772</v>
      </c>
      <c r="I17" s="222">
        <f>H17+I16</f>
        <v>1119</v>
      </c>
      <c r="J17" s="162">
        <f>J16</f>
        <v>1119</v>
      </c>
      <c r="M17" s="2"/>
    </row>
    <row r="18" spans="1:13" ht="15">
      <c r="A18" s="97"/>
      <c r="F18" s="174"/>
      <c r="G18" s="174"/>
      <c r="H18" s="174"/>
      <c r="I18" s="174"/>
      <c r="J18" s="162">
        <f>J17</f>
        <v>1119</v>
      </c>
      <c r="M18" s="2"/>
    </row>
    <row r="19" spans="1:13" ht="15">
      <c r="A19" s="96">
        <v>3</v>
      </c>
      <c r="B19" s="126">
        <v>51</v>
      </c>
      <c r="C19" s="127" t="s">
        <v>66</v>
      </c>
      <c r="D19" s="29" t="s">
        <v>67</v>
      </c>
      <c r="E19" s="30" t="s">
        <v>68</v>
      </c>
      <c r="F19" s="238">
        <v>9.35</v>
      </c>
      <c r="G19" s="73">
        <v>1.18</v>
      </c>
      <c r="H19" s="73">
        <v>3.82</v>
      </c>
      <c r="I19" s="228">
        <v>0.0015349537037037035</v>
      </c>
      <c r="J19" s="173">
        <f>I22</f>
        <v>1086</v>
      </c>
      <c r="K19" s="23" t="s">
        <v>69</v>
      </c>
      <c r="M19" s="2"/>
    </row>
    <row r="20" spans="1:13" ht="15">
      <c r="A20" s="97"/>
      <c r="B20" s="27"/>
      <c r="C20" s="28"/>
      <c r="D20" s="29"/>
      <c r="E20" s="30"/>
      <c r="F20" s="239"/>
      <c r="G20" s="226"/>
      <c r="H20" s="220"/>
      <c r="I20" s="229"/>
      <c r="J20" s="162">
        <f>J19</f>
        <v>1086</v>
      </c>
      <c r="M20" s="2"/>
    </row>
    <row r="21" spans="1:13" ht="15">
      <c r="A21" s="97"/>
      <c r="B21" s="27"/>
      <c r="C21" s="28"/>
      <c r="D21" s="29"/>
      <c r="E21" s="30"/>
      <c r="F21" s="239">
        <f>IF(ISBLANK(F19),"",TRUNC(58.015*(11.5-F19)^1.81))</f>
        <v>231</v>
      </c>
      <c r="G21" s="221">
        <f>IF(ISBLANK(G19),"",INT(1.84523*(G19*100-75)^1.348))</f>
        <v>293</v>
      </c>
      <c r="H21" s="221">
        <f>IF(ISBLANK(H19),"",INT(0.188807*(H19*100-210)^1.41))</f>
        <v>267</v>
      </c>
      <c r="I21" s="221">
        <v>295</v>
      </c>
      <c r="J21" s="180">
        <f>J20</f>
        <v>1086</v>
      </c>
      <c r="M21" s="2"/>
    </row>
    <row r="22" spans="1:13" ht="15">
      <c r="A22" s="97"/>
      <c r="B22" s="27"/>
      <c r="C22" s="28"/>
      <c r="D22" s="29"/>
      <c r="E22" s="30"/>
      <c r="F22" s="174"/>
      <c r="G22" s="222">
        <f>G21+F21</f>
        <v>524</v>
      </c>
      <c r="H22" s="222">
        <f>G22+H21</f>
        <v>791</v>
      </c>
      <c r="I22" s="222">
        <f>H22+I21</f>
        <v>1086</v>
      </c>
      <c r="J22" s="162">
        <f>J21</f>
        <v>1086</v>
      </c>
      <c r="M22" s="2"/>
    </row>
    <row r="23" spans="1:13" ht="15">
      <c r="A23" s="97"/>
      <c r="B23" s="27"/>
      <c r="C23" s="28"/>
      <c r="D23" s="29"/>
      <c r="E23" s="30"/>
      <c r="F23" s="174"/>
      <c r="G23" s="174"/>
      <c r="H23" s="174"/>
      <c r="I23" s="222"/>
      <c r="J23" s="162">
        <f>J22</f>
        <v>1086</v>
      </c>
      <c r="M23" s="2"/>
    </row>
    <row r="24" spans="1:13" ht="15">
      <c r="A24" s="97">
        <v>4</v>
      </c>
      <c r="B24" s="27">
        <v>13</v>
      </c>
      <c r="C24" s="28" t="s">
        <v>85</v>
      </c>
      <c r="D24" s="29" t="s">
        <v>34</v>
      </c>
      <c r="E24" s="30" t="s">
        <v>35</v>
      </c>
      <c r="F24" s="238">
        <v>9.96</v>
      </c>
      <c r="G24" s="73">
        <v>1.21</v>
      </c>
      <c r="H24" s="73">
        <v>3.69</v>
      </c>
      <c r="I24" s="228">
        <v>0.0014717592592592595</v>
      </c>
      <c r="J24" s="173">
        <f>I27</f>
        <v>1050</v>
      </c>
      <c r="K24" s="74" t="s">
        <v>84</v>
      </c>
      <c r="M24" s="2"/>
    </row>
    <row r="25" spans="1:13" ht="15">
      <c r="A25" s="97"/>
      <c r="B25" s="27"/>
      <c r="C25" s="28"/>
      <c r="D25" s="29"/>
      <c r="E25" s="30"/>
      <c r="F25" s="239"/>
      <c r="G25" s="226"/>
      <c r="H25" s="220"/>
      <c r="I25" s="229"/>
      <c r="J25" s="162">
        <f>J24</f>
        <v>1050</v>
      </c>
      <c r="M25" s="2"/>
    </row>
    <row r="26" spans="1:13" ht="15">
      <c r="A26" s="97"/>
      <c r="B26" s="27"/>
      <c r="C26" s="28"/>
      <c r="D26" s="29"/>
      <c r="E26" s="30"/>
      <c r="F26" s="239">
        <f>IF(ISBLANK(F24),"",TRUNC(58.015*(11.5-F24)^1.81))</f>
        <v>126</v>
      </c>
      <c r="G26" s="221">
        <f>IF(ISBLANK(G24),"",INT(1.84523*(G24*100-75)^1.348))</f>
        <v>321</v>
      </c>
      <c r="H26" s="221">
        <f>IF(ISBLANK(H24),"",INT(0.188807*(H24*100-210)^1.41))</f>
        <v>239</v>
      </c>
      <c r="I26" s="221">
        <v>364</v>
      </c>
      <c r="J26" s="180">
        <f>J25</f>
        <v>1050</v>
      </c>
      <c r="M26" s="2"/>
    </row>
    <row r="27" spans="1:13" ht="15">
      <c r="A27" s="97"/>
      <c r="B27" s="27"/>
      <c r="C27" s="28"/>
      <c r="D27" s="29"/>
      <c r="E27" s="30"/>
      <c r="F27" s="174"/>
      <c r="G27" s="222">
        <f>G26+F26</f>
        <v>447</v>
      </c>
      <c r="H27" s="222">
        <f>G27+H26</f>
        <v>686</v>
      </c>
      <c r="I27" s="222">
        <f>H27+I26</f>
        <v>1050</v>
      </c>
      <c r="J27" s="162">
        <f>J26</f>
        <v>1050</v>
      </c>
      <c r="M27" s="2"/>
    </row>
    <row r="28" spans="1:13" ht="15">
      <c r="A28" s="97"/>
      <c r="B28" s="27"/>
      <c r="C28" s="28"/>
      <c r="D28" s="29"/>
      <c r="E28" s="30"/>
      <c r="F28" s="174"/>
      <c r="G28" s="174"/>
      <c r="H28" s="174"/>
      <c r="I28" s="174"/>
      <c r="J28" s="162">
        <f>J27</f>
        <v>1050</v>
      </c>
      <c r="M28" s="2"/>
    </row>
    <row r="29" spans="1:13" ht="15">
      <c r="A29" s="96">
        <v>5</v>
      </c>
      <c r="B29" s="27">
        <v>12</v>
      </c>
      <c r="C29" s="28" t="s">
        <v>86</v>
      </c>
      <c r="D29" s="29" t="s">
        <v>34</v>
      </c>
      <c r="E29" s="30" t="s">
        <v>35</v>
      </c>
      <c r="F29" s="238">
        <v>9.67</v>
      </c>
      <c r="G29" s="73">
        <v>1.27</v>
      </c>
      <c r="H29" s="73">
        <v>3.66</v>
      </c>
      <c r="I29" s="228">
        <v>0.0015854166666666666</v>
      </c>
      <c r="J29" s="173">
        <f>I32</f>
        <v>1031</v>
      </c>
      <c r="K29" s="74" t="s">
        <v>84</v>
      </c>
      <c r="M29" s="2"/>
    </row>
    <row r="30" spans="1:13" ht="15">
      <c r="A30" s="96"/>
      <c r="B30" s="27"/>
      <c r="C30" s="34"/>
      <c r="D30" s="33"/>
      <c r="E30" s="34"/>
      <c r="F30" s="239"/>
      <c r="G30" s="226"/>
      <c r="H30" s="220"/>
      <c r="I30" s="229"/>
      <c r="J30" s="162">
        <f>J29</f>
        <v>1031</v>
      </c>
      <c r="M30" s="2"/>
    </row>
    <row r="31" spans="1:13" ht="15">
      <c r="A31" s="96"/>
      <c r="B31" s="27"/>
      <c r="C31" s="34"/>
      <c r="D31" s="33"/>
      <c r="E31" s="34"/>
      <c r="F31" s="239">
        <f>IF(ISBLANK(F29),"",TRUNC(58.015*(11.5-F29)^1.81))</f>
        <v>173</v>
      </c>
      <c r="G31" s="221">
        <f>IF(ISBLANK(G29),"",INT(1.84523*(G29*100-75)^1.348))</f>
        <v>379</v>
      </c>
      <c r="H31" s="221">
        <f>IF(ISBLANK(H29),"",INT(0.188807*(H29*100-210)^1.41))</f>
        <v>233</v>
      </c>
      <c r="I31" s="221">
        <v>246</v>
      </c>
      <c r="J31" s="180">
        <f>J30</f>
        <v>1031</v>
      </c>
      <c r="M31" s="2"/>
    </row>
    <row r="32" spans="1:13" ht="15">
      <c r="A32" s="96"/>
      <c r="B32" s="27"/>
      <c r="C32" s="34"/>
      <c r="D32" s="33"/>
      <c r="E32" s="34"/>
      <c r="F32" s="174"/>
      <c r="G32" s="222">
        <f>G31+F31</f>
        <v>552</v>
      </c>
      <c r="H32" s="222">
        <f>G32+H31</f>
        <v>785</v>
      </c>
      <c r="I32" s="222">
        <f>H32+I31</f>
        <v>1031</v>
      </c>
      <c r="J32" s="162">
        <f>J31</f>
        <v>1031</v>
      </c>
      <c r="M32" s="2"/>
    </row>
    <row r="33" spans="1:13" ht="15">
      <c r="A33" s="96"/>
      <c r="B33" s="27"/>
      <c r="C33" s="34"/>
      <c r="D33" s="33"/>
      <c r="E33" s="34"/>
      <c r="F33" s="174"/>
      <c r="G33" s="174"/>
      <c r="H33" s="174"/>
      <c r="I33" s="222"/>
      <c r="J33" s="162">
        <f>J32</f>
        <v>1031</v>
      </c>
      <c r="M33" s="2"/>
    </row>
    <row r="34" spans="1:13" ht="15">
      <c r="A34" s="96">
        <v>6</v>
      </c>
      <c r="B34" s="27">
        <v>59</v>
      </c>
      <c r="C34" s="28" t="s">
        <v>145</v>
      </c>
      <c r="D34" s="29" t="s">
        <v>146</v>
      </c>
      <c r="E34" s="30" t="s">
        <v>138</v>
      </c>
      <c r="F34" s="238">
        <v>9.59</v>
      </c>
      <c r="G34" s="73">
        <v>1.1</v>
      </c>
      <c r="H34" s="73">
        <v>3.73</v>
      </c>
      <c r="I34" s="228">
        <v>0.001533449074074074</v>
      </c>
      <c r="J34" s="173">
        <f>I37</f>
        <v>954</v>
      </c>
      <c r="K34" s="74" t="s">
        <v>139</v>
      </c>
      <c r="M34" s="2"/>
    </row>
    <row r="35" spans="1:13" ht="15">
      <c r="A35" s="96"/>
      <c r="F35" s="239"/>
      <c r="G35" s="226"/>
      <c r="H35" s="220"/>
      <c r="I35" s="229"/>
      <c r="J35" s="162">
        <f>J34</f>
        <v>954</v>
      </c>
      <c r="M35" s="2"/>
    </row>
    <row r="36" spans="1:13" ht="15">
      <c r="A36" s="96"/>
      <c r="F36" s="239">
        <f>IF(ISBLANK(F34),"",TRUNC(58.015*(11.5-F34)^1.81))</f>
        <v>187</v>
      </c>
      <c r="G36" s="221">
        <f>IF(ISBLANK(G34),"",INT(1.84523*(G34*100-75)^1.348))</f>
        <v>222</v>
      </c>
      <c r="H36" s="221">
        <f>IF(ISBLANK(H34),"",INT(0.188807*(H34*100-210)^1.41))</f>
        <v>248</v>
      </c>
      <c r="I36" s="221">
        <v>297</v>
      </c>
      <c r="J36" s="180">
        <f>J35</f>
        <v>954</v>
      </c>
      <c r="M36" s="2"/>
    </row>
    <row r="37" spans="1:13" ht="15">
      <c r="A37" s="96"/>
      <c r="F37" s="222"/>
      <c r="G37" s="222">
        <f>G36+F36</f>
        <v>409</v>
      </c>
      <c r="H37" s="222">
        <f>G37+H36</f>
        <v>657</v>
      </c>
      <c r="I37" s="222">
        <f>H37+I36</f>
        <v>954</v>
      </c>
      <c r="J37" s="162">
        <f>J36</f>
        <v>954</v>
      </c>
      <c r="M37" s="2"/>
    </row>
    <row r="38" spans="1:13" ht="15">
      <c r="A38" s="96"/>
      <c r="F38" s="174"/>
      <c r="G38" s="174"/>
      <c r="H38" s="174"/>
      <c r="I38" s="174"/>
      <c r="J38" s="162">
        <f>J37</f>
        <v>954</v>
      </c>
      <c r="M38" s="2"/>
    </row>
    <row r="39" spans="1:13" ht="15">
      <c r="A39" s="96">
        <v>7</v>
      </c>
      <c r="B39" s="31">
        <v>22</v>
      </c>
      <c r="C39" s="32" t="s">
        <v>210</v>
      </c>
      <c r="D39" s="33" t="s">
        <v>34</v>
      </c>
      <c r="E39" s="32" t="s">
        <v>89</v>
      </c>
      <c r="F39" s="238">
        <v>9.32</v>
      </c>
      <c r="G39" s="73">
        <v>1.1</v>
      </c>
      <c r="H39" s="73">
        <v>3.57</v>
      </c>
      <c r="I39" s="228">
        <v>0.0015886574074074073</v>
      </c>
      <c r="J39" s="173">
        <f>I42</f>
        <v>916</v>
      </c>
      <c r="K39" s="74" t="s">
        <v>46</v>
      </c>
      <c r="M39" s="2"/>
    </row>
    <row r="40" spans="1:13" ht="15">
      <c r="A40" s="96"/>
      <c r="B40" s="31"/>
      <c r="C40" s="32"/>
      <c r="D40" s="33"/>
      <c r="E40" s="32"/>
      <c r="F40" s="239"/>
      <c r="G40" s="226"/>
      <c r="H40" s="220"/>
      <c r="I40" s="229"/>
      <c r="J40" s="162">
        <f>J39</f>
        <v>916</v>
      </c>
      <c r="M40" s="2"/>
    </row>
    <row r="41" spans="1:13" ht="15">
      <c r="A41" s="96"/>
      <c r="B41" s="31"/>
      <c r="C41" s="32"/>
      <c r="D41" s="33"/>
      <c r="E41" s="32"/>
      <c r="F41" s="239">
        <f>IF(ISBLANK(F39),"",TRUNC(58.015*(11.5-F39)^1.81))</f>
        <v>237</v>
      </c>
      <c r="G41" s="221">
        <f>IF(ISBLANK(G39),"",INT(1.84523*(G39*100-75)^1.348))</f>
        <v>222</v>
      </c>
      <c r="H41" s="221">
        <f>IF(ISBLANK(H39),"",INT(0.188807*(H39*100-210)^1.41))</f>
        <v>214</v>
      </c>
      <c r="I41" s="221">
        <v>243</v>
      </c>
      <c r="J41" s="180">
        <f>J40</f>
        <v>916</v>
      </c>
      <c r="M41" s="2"/>
    </row>
    <row r="42" spans="1:13" ht="15">
      <c r="A42" s="96"/>
      <c r="B42" s="31"/>
      <c r="C42" s="32"/>
      <c r="D42" s="33"/>
      <c r="E42" s="32"/>
      <c r="F42" s="174"/>
      <c r="G42" s="222">
        <f>G41+F41</f>
        <v>459</v>
      </c>
      <c r="H42" s="222">
        <f>G42+H41</f>
        <v>673</v>
      </c>
      <c r="I42" s="222">
        <f>H42+I41</f>
        <v>916</v>
      </c>
      <c r="J42" s="162">
        <f>J41</f>
        <v>916</v>
      </c>
      <c r="M42" s="2"/>
    </row>
    <row r="43" spans="1:13" ht="15">
      <c r="A43" s="96"/>
      <c r="B43" s="31"/>
      <c r="C43" s="32"/>
      <c r="D43" s="33"/>
      <c r="E43" s="32"/>
      <c r="F43" s="174"/>
      <c r="G43" s="174"/>
      <c r="H43" s="174"/>
      <c r="I43" s="174"/>
      <c r="J43" s="162">
        <f>J42</f>
        <v>916</v>
      </c>
      <c r="M43" s="2"/>
    </row>
    <row r="44" spans="1:13" ht="15">
      <c r="A44" s="98">
        <v>8</v>
      </c>
      <c r="B44" s="27">
        <v>81</v>
      </c>
      <c r="C44" s="28" t="s">
        <v>289</v>
      </c>
      <c r="D44" s="29" t="s">
        <v>34</v>
      </c>
      <c r="E44" s="30" t="s">
        <v>6</v>
      </c>
      <c r="F44" s="238">
        <v>9.55</v>
      </c>
      <c r="G44" s="73">
        <v>1.05</v>
      </c>
      <c r="H44" s="73">
        <v>3.5</v>
      </c>
      <c r="I44" s="228">
        <v>0.0015092592592592595</v>
      </c>
      <c r="J44" s="173">
        <f>I47</f>
        <v>896</v>
      </c>
      <c r="K44" s="202" t="s">
        <v>281</v>
      </c>
      <c r="M44" s="2"/>
    </row>
    <row r="45" spans="1:13" ht="15">
      <c r="A45" s="98"/>
      <c r="B45" s="27"/>
      <c r="C45" s="32"/>
      <c r="D45" s="33"/>
      <c r="E45" s="32"/>
      <c r="F45" s="239"/>
      <c r="G45" s="226"/>
      <c r="H45" s="220"/>
      <c r="I45" s="229"/>
      <c r="J45" s="162">
        <f>J44</f>
        <v>896</v>
      </c>
      <c r="M45" s="2"/>
    </row>
    <row r="46" spans="1:13" ht="15">
      <c r="A46" s="98"/>
      <c r="B46" s="27"/>
      <c r="F46" s="239">
        <f>IF(ISBLANK(F44),"",TRUNC(58.015*(11.5-F44)^1.81))</f>
        <v>194</v>
      </c>
      <c r="G46" s="221">
        <f>IF(ISBLANK(G44),"",INT(1.84523*(G44*100-75)^1.348))</f>
        <v>180</v>
      </c>
      <c r="H46" s="221">
        <f>IF(ISBLANK(H44),"",INT(0.188807*(H44*100-210)^1.41))</f>
        <v>200</v>
      </c>
      <c r="I46" s="221">
        <v>322</v>
      </c>
      <c r="J46" s="180">
        <f>J45</f>
        <v>896</v>
      </c>
      <c r="M46" s="2"/>
    </row>
    <row r="47" spans="1:13" ht="15">
      <c r="A47" s="98"/>
      <c r="B47" s="27"/>
      <c r="C47" s="28"/>
      <c r="D47" s="29"/>
      <c r="E47" s="30"/>
      <c r="F47" s="222"/>
      <c r="G47" s="222">
        <f>G46+F46</f>
        <v>374</v>
      </c>
      <c r="H47" s="222">
        <f>G47+H46</f>
        <v>574</v>
      </c>
      <c r="I47" s="222">
        <f>H47+I46</f>
        <v>896</v>
      </c>
      <c r="J47" s="162">
        <f>J46</f>
        <v>896</v>
      </c>
      <c r="M47" s="2"/>
    </row>
    <row r="48" spans="1:13" ht="15">
      <c r="A48" s="98"/>
      <c r="B48" s="27"/>
      <c r="F48" s="174"/>
      <c r="G48" s="174"/>
      <c r="H48" s="174"/>
      <c r="I48" s="174"/>
      <c r="J48" s="162">
        <f>J47</f>
        <v>896</v>
      </c>
      <c r="M48" s="2"/>
    </row>
    <row r="49" spans="1:13" ht="15">
      <c r="A49" s="97">
        <v>9</v>
      </c>
      <c r="B49" s="27">
        <v>69</v>
      </c>
      <c r="C49" s="28" t="s">
        <v>105</v>
      </c>
      <c r="D49" s="29" t="s">
        <v>106</v>
      </c>
      <c r="E49" s="30" t="s">
        <v>5</v>
      </c>
      <c r="F49" s="238">
        <v>9.97</v>
      </c>
      <c r="G49" s="73">
        <v>1.21</v>
      </c>
      <c r="H49" s="73">
        <v>3.36</v>
      </c>
      <c r="I49" s="228">
        <v>0.0016105324074074075</v>
      </c>
      <c r="J49" s="173">
        <f>I52</f>
        <v>840</v>
      </c>
      <c r="K49" s="74" t="s">
        <v>97</v>
      </c>
      <c r="M49" s="2"/>
    </row>
    <row r="50" spans="1:13" ht="15">
      <c r="A50" s="97"/>
      <c r="B50" s="27"/>
      <c r="C50" s="28"/>
      <c r="D50" s="29"/>
      <c r="E50" s="30"/>
      <c r="F50" s="239"/>
      <c r="G50" s="226"/>
      <c r="H50" s="220"/>
      <c r="I50" s="229"/>
      <c r="J50" s="162">
        <f>J49</f>
        <v>840</v>
      </c>
      <c r="M50" s="2"/>
    </row>
    <row r="51" spans="1:13" ht="15">
      <c r="A51" s="97"/>
      <c r="B51" s="27"/>
      <c r="C51" s="28"/>
      <c r="D51" s="29"/>
      <c r="E51" s="30"/>
      <c r="F51" s="239">
        <f>IF(ISBLANK(F49),"",TRUNC(58.015*(11.5-F49)^1.81))</f>
        <v>125</v>
      </c>
      <c r="G51" s="221">
        <f>IF(ISBLANK(G49),"",INT(1.84523*(G49*100-75)^1.348))</f>
        <v>321</v>
      </c>
      <c r="H51" s="221">
        <f>IF(ISBLANK(H49),"",INT(0.188807*(H49*100-210)^1.41))</f>
        <v>172</v>
      </c>
      <c r="I51" s="221">
        <v>222</v>
      </c>
      <c r="J51" s="180">
        <f>J50</f>
        <v>840</v>
      </c>
      <c r="M51" s="2"/>
    </row>
    <row r="52" spans="1:13" ht="15">
      <c r="A52" s="97"/>
      <c r="B52" s="27"/>
      <c r="C52" s="28"/>
      <c r="D52" s="29"/>
      <c r="E52" s="30"/>
      <c r="F52" s="174"/>
      <c r="G52" s="222">
        <f>G51+F51</f>
        <v>446</v>
      </c>
      <c r="H52" s="222">
        <f>G52+H51</f>
        <v>618</v>
      </c>
      <c r="I52" s="222">
        <f>H52+I51</f>
        <v>840</v>
      </c>
      <c r="J52" s="162">
        <f>J51</f>
        <v>840</v>
      </c>
      <c r="M52" s="2"/>
    </row>
    <row r="53" spans="1:13" ht="15">
      <c r="A53" s="97"/>
      <c r="B53" s="27"/>
      <c r="C53" s="28"/>
      <c r="D53" s="29"/>
      <c r="E53" s="30"/>
      <c r="F53" s="222"/>
      <c r="G53" s="174"/>
      <c r="H53" s="174"/>
      <c r="I53" s="174"/>
      <c r="J53" s="162">
        <f>J52</f>
        <v>840</v>
      </c>
      <c r="M53" s="2"/>
    </row>
    <row r="54" spans="1:13" ht="15">
      <c r="A54" s="97">
        <v>10</v>
      </c>
      <c r="B54" s="27">
        <v>31</v>
      </c>
      <c r="C54" s="28" t="s">
        <v>201</v>
      </c>
      <c r="D54" s="29" t="s">
        <v>34</v>
      </c>
      <c r="E54" s="30" t="s">
        <v>56</v>
      </c>
      <c r="F54" s="238">
        <v>9.31</v>
      </c>
      <c r="G54" s="73">
        <v>1.05</v>
      </c>
      <c r="H54" s="73">
        <v>3.88</v>
      </c>
      <c r="I54" s="228">
        <v>0.0017218749999999997</v>
      </c>
      <c r="J54" s="173">
        <f>I57</f>
        <v>831</v>
      </c>
      <c r="K54" t="s">
        <v>202</v>
      </c>
      <c r="M54" s="2"/>
    </row>
    <row r="55" spans="1:13" ht="15">
      <c r="A55" s="97"/>
      <c r="B55" s="27"/>
      <c r="C55" s="28"/>
      <c r="D55" s="29"/>
      <c r="E55" s="30"/>
      <c r="F55" s="239"/>
      <c r="G55" s="226"/>
      <c r="H55" s="220"/>
      <c r="I55" s="229"/>
      <c r="J55" s="162">
        <f>J54</f>
        <v>831</v>
      </c>
      <c r="M55" s="2"/>
    </row>
    <row r="56" spans="1:13" ht="15">
      <c r="A56" s="97"/>
      <c r="B56" s="27"/>
      <c r="C56" s="28"/>
      <c r="D56" s="29"/>
      <c r="E56" s="30"/>
      <c r="F56" s="239">
        <f>IF(ISBLANK(F54),"",TRUNC(58.015*(11.5-F54)^1.81))</f>
        <v>239</v>
      </c>
      <c r="G56" s="221">
        <f>IF(ISBLANK(G54),"",INT(1.84523*(G54*100-75)^1.348))</f>
        <v>180</v>
      </c>
      <c r="H56" s="221">
        <f>IF(ISBLANK(H54),"",INT(0.188807*(H54*100-210)^1.41))</f>
        <v>281</v>
      </c>
      <c r="I56" s="221">
        <v>131</v>
      </c>
      <c r="J56" s="180">
        <f>J55</f>
        <v>831</v>
      </c>
      <c r="M56" s="2"/>
    </row>
    <row r="57" spans="1:13" ht="15">
      <c r="A57" s="97"/>
      <c r="B57" s="27"/>
      <c r="C57" s="28"/>
      <c r="D57" s="29"/>
      <c r="E57" s="30"/>
      <c r="F57" s="222"/>
      <c r="G57" s="222">
        <f>G56+F56</f>
        <v>419</v>
      </c>
      <c r="H57" s="222">
        <f>G57+H56</f>
        <v>700</v>
      </c>
      <c r="I57" s="222">
        <f>H57+I56</f>
        <v>831</v>
      </c>
      <c r="J57" s="162">
        <f>J56</f>
        <v>831</v>
      </c>
      <c r="M57" s="2"/>
    </row>
    <row r="58" spans="1:13" ht="15">
      <c r="A58" s="97"/>
      <c r="B58" s="27"/>
      <c r="C58" s="28"/>
      <c r="D58" s="29"/>
      <c r="E58" s="30"/>
      <c r="F58" s="174"/>
      <c r="G58" s="174"/>
      <c r="H58" s="174"/>
      <c r="I58" s="174"/>
      <c r="J58" s="162">
        <f>J57</f>
        <v>831</v>
      </c>
      <c r="M58" s="2"/>
    </row>
    <row r="59" spans="1:13" ht="15">
      <c r="A59" s="97">
        <v>11</v>
      </c>
      <c r="B59" s="27">
        <v>80</v>
      </c>
      <c r="C59" s="28" t="s">
        <v>272</v>
      </c>
      <c r="D59" s="29" t="s">
        <v>273</v>
      </c>
      <c r="E59" s="30" t="s">
        <v>6</v>
      </c>
      <c r="F59" s="238">
        <v>10.11</v>
      </c>
      <c r="G59" s="73">
        <v>1.24</v>
      </c>
      <c r="H59" s="73">
        <v>3.6</v>
      </c>
      <c r="I59" s="228">
        <v>0.0017193287037037036</v>
      </c>
      <c r="J59" s="173">
        <f>I62</f>
        <v>808</v>
      </c>
      <c r="K59" s="202" t="s">
        <v>123</v>
      </c>
      <c r="M59" s="2"/>
    </row>
    <row r="60" spans="1:13" ht="15">
      <c r="A60" s="97"/>
      <c r="B60" s="27"/>
      <c r="C60" s="32"/>
      <c r="D60" s="33"/>
      <c r="E60" s="32"/>
      <c r="F60" s="239"/>
      <c r="G60" s="226"/>
      <c r="H60" s="220"/>
      <c r="I60" s="229"/>
      <c r="J60" s="162">
        <f>J59</f>
        <v>808</v>
      </c>
      <c r="M60" s="2"/>
    </row>
    <row r="61" spans="1:13" ht="15">
      <c r="A61" s="97"/>
      <c r="B61" s="27"/>
      <c r="F61" s="239">
        <f>IF(ISBLANK(F59),"",TRUNC(58.015*(11.5-F59)^1.81))</f>
        <v>105</v>
      </c>
      <c r="G61" s="221">
        <f>IF(ISBLANK(G59),"",INT(1.84523*(G59*100-75)^1.348))</f>
        <v>350</v>
      </c>
      <c r="H61" s="221">
        <f>IF(ISBLANK(H59),"",INT(0.188807*(H59*100-210)^1.41))</f>
        <v>220</v>
      </c>
      <c r="I61" s="221">
        <v>133</v>
      </c>
      <c r="J61" s="180">
        <f>J60</f>
        <v>808</v>
      </c>
      <c r="M61" s="2"/>
    </row>
    <row r="62" spans="1:13" ht="15">
      <c r="A62" s="97"/>
      <c r="B62" s="27"/>
      <c r="C62" s="28"/>
      <c r="D62" s="29"/>
      <c r="E62" s="30"/>
      <c r="F62" s="222"/>
      <c r="G62" s="222">
        <f>G61+F61</f>
        <v>455</v>
      </c>
      <c r="H62" s="222">
        <f>G62+H61</f>
        <v>675</v>
      </c>
      <c r="I62" s="222">
        <f>H62+I61</f>
        <v>808</v>
      </c>
      <c r="J62" s="162">
        <f>J61</f>
        <v>808</v>
      </c>
      <c r="M62" s="2"/>
    </row>
    <row r="63" spans="1:13" ht="15">
      <c r="A63" s="97"/>
      <c r="B63" s="27"/>
      <c r="F63" s="174"/>
      <c r="G63" s="174"/>
      <c r="H63" s="174"/>
      <c r="I63" s="174"/>
      <c r="J63" s="162">
        <f>J62</f>
        <v>808</v>
      </c>
      <c r="M63" s="2"/>
    </row>
    <row r="64" spans="1:13" ht="15">
      <c r="A64" s="97">
        <v>12</v>
      </c>
      <c r="B64" s="27">
        <v>14</v>
      </c>
      <c r="C64" s="28" t="s">
        <v>229</v>
      </c>
      <c r="D64" s="29" t="s">
        <v>40</v>
      </c>
      <c r="E64" s="30" t="s">
        <v>35</v>
      </c>
      <c r="F64" s="238">
        <v>9.79</v>
      </c>
      <c r="G64" s="73">
        <v>1.05</v>
      </c>
      <c r="H64" s="73">
        <v>3.53</v>
      </c>
      <c r="I64" s="228">
        <v>0.0016743055555555556</v>
      </c>
      <c r="J64" s="173">
        <f>I67</f>
        <v>706</v>
      </c>
      <c r="K64" s="74" t="s">
        <v>51</v>
      </c>
      <c r="M64" s="2"/>
    </row>
    <row r="65" spans="1:13" ht="15">
      <c r="A65" s="97"/>
      <c r="B65" s="27"/>
      <c r="C65" s="28"/>
      <c r="D65" s="29"/>
      <c r="E65" s="30"/>
      <c r="F65" s="239"/>
      <c r="G65" s="226"/>
      <c r="H65" s="220"/>
      <c r="I65" s="229"/>
      <c r="J65" s="162">
        <f>J64</f>
        <v>706</v>
      </c>
      <c r="M65" s="2"/>
    </row>
    <row r="66" spans="1:13" ht="15">
      <c r="A66" s="97"/>
      <c r="B66" s="27"/>
      <c r="C66" s="28"/>
      <c r="D66" s="29"/>
      <c r="E66" s="30"/>
      <c r="F66" s="239">
        <f>IF(ISBLANK(F64),"",TRUNC(58.015*(11.5-F64)^1.81))</f>
        <v>153</v>
      </c>
      <c r="G66" s="221">
        <f>IF(ISBLANK(G64),"",INT(1.84523*(G64*100-75)^1.348))</f>
        <v>180</v>
      </c>
      <c r="H66" s="221">
        <f>IF(ISBLANK(H64),"",INT(0.188807*(H64*100-210)^1.41))</f>
        <v>206</v>
      </c>
      <c r="I66" s="221">
        <v>167</v>
      </c>
      <c r="J66" s="180">
        <f>J65</f>
        <v>706</v>
      </c>
      <c r="M66" s="2"/>
    </row>
    <row r="67" spans="1:13" ht="15">
      <c r="A67" s="97"/>
      <c r="B67" s="27"/>
      <c r="C67" s="28"/>
      <c r="D67" s="29"/>
      <c r="E67" s="30"/>
      <c r="F67" s="174"/>
      <c r="G67" s="222">
        <f>G66+F66</f>
        <v>333</v>
      </c>
      <c r="H67" s="222">
        <f>G67+H66</f>
        <v>539</v>
      </c>
      <c r="I67" s="222">
        <f>H67+I66</f>
        <v>706</v>
      </c>
      <c r="J67" s="162">
        <f>J66</f>
        <v>706</v>
      </c>
      <c r="M67" s="2"/>
    </row>
    <row r="68" spans="1:13" ht="15">
      <c r="A68" s="97"/>
      <c r="B68" s="27"/>
      <c r="C68" s="28"/>
      <c r="D68" s="29"/>
      <c r="E68" s="30"/>
      <c r="F68" s="174"/>
      <c r="G68" s="174"/>
      <c r="H68" s="174"/>
      <c r="I68" s="222"/>
      <c r="J68" s="162">
        <f>J67</f>
        <v>706</v>
      </c>
      <c r="M68" s="2"/>
    </row>
    <row r="69" spans="1:13" ht="15">
      <c r="A69" s="97">
        <v>13</v>
      </c>
      <c r="B69" s="31">
        <v>53</v>
      </c>
      <c r="C69" s="34" t="s">
        <v>72</v>
      </c>
      <c r="D69" s="33" t="s">
        <v>73</v>
      </c>
      <c r="E69" s="34" t="s">
        <v>68</v>
      </c>
      <c r="F69" s="238">
        <v>10.12</v>
      </c>
      <c r="G69" s="73">
        <v>1.05</v>
      </c>
      <c r="H69" s="73">
        <v>3.49</v>
      </c>
      <c r="I69" s="228">
        <v>0.0016591435185185183</v>
      </c>
      <c r="J69" s="173">
        <f>I72</f>
        <v>660</v>
      </c>
      <c r="K69" t="s">
        <v>69</v>
      </c>
      <c r="M69" s="2"/>
    </row>
    <row r="70" spans="1:13" ht="15">
      <c r="A70" s="97"/>
      <c r="B70" s="27"/>
      <c r="C70" s="28"/>
      <c r="D70" s="29"/>
      <c r="E70" s="30"/>
      <c r="F70" s="239"/>
      <c r="G70" s="226"/>
      <c r="H70" s="220"/>
      <c r="I70" s="229"/>
      <c r="J70" s="162">
        <f>J69</f>
        <v>660</v>
      </c>
      <c r="M70" s="2"/>
    </row>
    <row r="71" spans="1:13" ht="15">
      <c r="A71" s="97"/>
      <c r="B71" s="27"/>
      <c r="C71" s="28"/>
      <c r="D71" s="29"/>
      <c r="E71" s="30"/>
      <c r="F71" s="239">
        <f>IF(ISBLANK(F69),"",TRUNC(58.015*(11.5-F69)^1.81))</f>
        <v>103</v>
      </c>
      <c r="G71" s="221">
        <f>IF(ISBLANK(G69),"",INT(1.84523*(G69*100-75)^1.348))</f>
        <v>180</v>
      </c>
      <c r="H71" s="221">
        <f>IF(ISBLANK(H69),"",INT(0.188807*(H69*100-210)^1.41))</f>
        <v>198</v>
      </c>
      <c r="I71" s="221">
        <v>179</v>
      </c>
      <c r="J71" s="180">
        <f>J70</f>
        <v>660</v>
      </c>
      <c r="M71" s="2"/>
    </row>
    <row r="72" spans="1:13" ht="15">
      <c r="A72" s="97"/>
      <c r="B72" s="27"/>
      <c r="C72" s="28"/>
      <c r="D72" s="29"/>
      <c r="E72" s="30"/>
      <c r="F72" s="174"/>
      <c r="G72" s="222">
        <f>G71+F71</f>
        <v>283</v>
      </c>
      <c r="H72" s="222">
        <f>G72+H71</f>
        <v>481</v>
      </c>
      <c r="I72" s="222">
        <f>H72+I71</f>
        <v>660</v>
      </c>
      <c r="J72" s="162">
        <f>J71</f>
        <v>660</v>
      </c>
      <c r="M72" s="2"/>
    </row>
    <row r="73" spans="1:13" ht="15">
      <c r="A73" s="97"/>
      <c r="B73" s="27"/>
      <c r="C73" s="28"/>
      <c r="D73" s="29"/>
      <c r="E73" s="30"/>
      <c r="F73" s="174"/>
      <c r="G73" s="174"/>
      <c r="H73" s="174"/>
      <c r="I73" s="222"/>
      <c r="J73" s="162">
        <f>J72</f>
        <v>660</v>
      </c>
      <c r="M73" s="2"/>
    </row>
    <row r="74" spans="1:13" ht="15">
      <c r="A74" s="97">
        <v>14</v>
      </c>
      <c r="B74" s="126">
        <v>16</v>
      </c>
      <c r="C74" s="127" t="s">
        <v>215</v>
      </c>
      <c r="D74" s="128" t="s">
        <v>34</v>
      </c>
      <c r="E74" s="129" t="s">
        <v>41</v>
      </c>
      <c r="F74" s="238">
        <v>9.99</v>
      </c>
      <c r="G74" s="73">
        <v>1.1</v>
      </c>
      <c r="H74" s="73">
        <v>3.2</v>
      </c>
      <c r="I74" s="228">
        <v>0.0016736111111111112</v>
      </c>
      <c r="J74" s="173">
        <f>I77</f>
        <v>653</v>
      </c>
      <c r="K74" s="74" t="s">
        <v>95</v>
      </c>
      <c r="M74" s="2"/>
    </row>
    <row r="75" spans="1:13" ht="15">
      <c r="A75" s="97"/>
      <c r="B75" s="31"/>
      <c r="C75" s="32"/>
      <c r="D75" s="33"/>
      <c r="E75" s="32"/>
      <c r="F75" s="239"/>
      <c r="G75" s="226"/>
      <c r="H75" s="220"/>
      <c r="I75" s="229"/>
      <c r="J75" s="162">
        <f>J74</f>
        <v>653</v>
      </c>
      <c r="M75" s="2"/>
    </row>
    <row r="76" spans="1:13" ht="15">
      <c r="A76" s="97"/>
      <c r="B76" s="31"/>
      <c r="C76" s="32"/>
      <c r="D76" s="33"/>
      <c r="E76" s="32"/>
      <c r="F76" s="239">
        <f>IF(ISBLANK(F74),"",TRUNC(58.015*(11.5-F74)^1.81))</f>
        <v>122</v>
      </c>
      <c r="G76" s="221">
        <f>IF(ISBLANK(G74),"",INT(1.84523*(G74*100-75)^1.348))</f>
        <v>222</v>
      </c>
      <c r="H76" s="221">
        <f>IF(ISBLANK(H74),"",INT(0.188807*(H74*100-210)^1.41))</f>
        <v>142</v>
      </c>
      <c r="I76" s="221">
        <v>167</v>
      </c>
      <c r="J76" s="180">
        <f>J75</f>
        <v>653</v>
      </c>
      <c r="M76" s="2"/>
    </row>
    <row r="77" spans="1:13" ht="15">
      <c r="A77" s="97"/>
      <c r="B77" s="31"/>
      <c r="C77" s="32"/>
      <c r="D77" s="33"/>
      <c r="E77" s="32"/>
      <c r="F77" s="174"/>
      <c r="G77" s="222">
        <f>G76+F76</f>
        <v>344</v>
      </c>
      <c r="H77" s="222">
        <f>G77+H76</f>
        <v>486</v>
      </c>
      <c r="I77" s="222">
        <f>H77+I76</f>
        <v>653</v>
      </c>
      <c r="J77" s="162">
        <f>J76</f>
        <v>653</v>
      </c>
      <c r="M77" s="2"/>
    </row>
    <row r="78" spans="1:13" ht="15">
      <c r="A78" s="97"/>
      <c r="B78" s="31"/>
      <c r="C78" s="32"/>
      <c r="D78" s="33"/>
      <c r="E78" s="32"/>
      <c r="F78" s="174"/>
      <c r="G78" s="174"/>
      <c r="H78" s="174"/>
      <c r="I78" s="222"/>
      <c r="J78" s="162">
        <f>J77</f>
        <v>653</v>
      </c>
      <c r="M78" s="2"/>
    </row>
    <row r="79" spans="1:13" ht="15">
      <c r="A79" s="96">
        <v>15</v>
      </c>
      <c r="B79" s="27">
        <v>78</v>
      </c>
      <c r="C79" s="28" t="s">
        <v>270</v>
      </c>
      <c r="D79" s="29" t="s">
        <v>271</v>
      </c>
      <c r="E79" s="30" t="s">
        <v>6</v>
      </c>
      <c r="F79" s="238">
        <v>10.38</v>
      </c>
      <c r="G79" s="73">
        <v>1.1</v>
      </c>
      <c r="H79" s="73">
        <v>3.02</v>
      </c>
      <c r="I79" s="228">
        <v>0.001597453703703704</v>
      </c>
      <c r="J79" s="173">
        <f>I82</f>
        <v>637</v>
      </c>
      <c r="K79" s="74" t="s">
        <v>123</v>
      </c>
      <c r="M79" s="2"/>
    </row>
    <row r="80" spans="1:13" ht="15">
      <c r="A80" s="96"/>
      <c r="B80" s="27"/>
      <c r="C80" s="28"/>
      <c r="D80" s="29"/>
      <c r="E80" s="30"/>
      <c r="F80" s="239"/>
      <c r="G80" s="226"/>
      <c r="H80" s="220"/>
      <c r="I80" s="229"/>
      <c r="J80" s="162">
        <f>J79</f>
        <v>637</v>
      </c>
      <c r="M80" s="2"/>
    </row>
    <row r="81" spans="1:13" ht="15">
      <c r="A81" s="96"/>
      <c r="B81" s="27"/>
      <c r="C81" s="28"/>
      <c r="D81" s="29"/>
      <c r="E81" s="30"/>
      <c r="F81" s="239">
        <f>IF(ISBLANK(F79),"",TRUNC(58.015*(11.5-F79)^1.81))</f>
        <v>71</v>
      </c>
      <c r="G81" s="221">
        <f>IF(ISBLANK(G79),"",INT(1.84523*(G79*100-75)^1.348))</f>
        <v>222</v>
      </c>
      <c r="H81" s="221">
        <f>IF(ISBLANK(H79),"",INT(0.188807*(H79*100-210)^1.41))</f>
        <v>110</v>
      </c>
      <c r="I81" s="221">
        <v>234</v>
      </c>
      <c r="J81" s="180">
        <f>J80</f>
        <v>637</v>
      </c>
      <c r="M81" s="2"/>
    </row>
    <row r="82" spans="1:13" ht="15">
      <c r="A82" s="96"/>
      <c r="B82" s="27"/>
      <c r="C82" s="28"/>
      <c r="D82" s="29"/>
      <c r="E82" s="30"/>
      <c r="F82" s="222"/>
      <c r="G82" s="222">
        <f>G81+F81</f>
        <v>293</v>
      </c>
      <c r="H82" s="222">
        <f>G82+H81</f>
        <v>403</v>
      </c>
      <c r="I82" s="222">
        <f>H82+I81</f>
        <v>637</v>
      </c>
      <c r="J82" s="162">
        <f>J81</f>
        <v>637</v>
      </c>
      <c r="M82" s="2"/>
    </row>
    <row r="83" spans="1:13" ht="15">
      <c r="A83" s="96"/>
      <c r="B83" s="27"/>
      <c r="C83" s="28"/>
      <c r="D83" s="29"/>
      <c r="E83" s="30"/>
      <c r="F83" s="174"/>
      <c r="G83" s="174"/>
      <c r="H83" s="174"/>
      <c r="I83" s="222"/>
      <c r="J83" s="162">
        <f>J82</f>
        <v>637</v>
      </c>
      <c r="M83" s="2"/>
    </row>
    <row r="84" spans="1:13" ht="15">
      <c r="A84" s="97">
        <v>16</v>
      </c>
      <c r="B84" s="27">
        <v>35</v>
      </c>
      <c r="C84" s="28" t="s">
        <v>205</v>
      </c>
      <c r="D84" s="29" t="s">
        <v>34</v>
      </c>
      <c r="E84" s="30" t="s">
        <v>56</v>
      </c>
      <c r="F84" s="238">
        <v>10.08</v>
      </c>
      <c r="G84" s="73">
        <v>1.05</v>
      </c>
      <c r="H84" s="73">
        <v>3.32</v>
      </c>
      <c r="I84" s="228">
        <v>0.0016612268518518519</v>
      </c>
      <c r="J84" s="173">
        <f>I87</f>
        <v>631</v>
      </c>
      <c r="K84" s="74" t="s">
        <v>63</v>
      </c>
      <c r="M84" s="2"/>
    </row>
    <row r="85" spans="1:13" ht="15">
      <c r="A85" s="97"/>
      <c r="B85" s="27"/>
      <c r="C85" s="28"/>
      <c r="D85" s="29"/>
      <c r="E85" s="30"/>
      <c r="F85" s="239"/>
      <c r="G85" s="226"/>
      <c r="H85" s="220"/>
      <c r="I85" s="229"/>
      <c r="J85" s="162">
        <f>J84</f>
        <v>631</v>
      </c>
      <c r="M85" s="2"/>
    </row>
    <row r="86" spans="1:13" ht="15">
      <c r="A86" s="97"/>
      <c r="B86" s="27"/>
      <c r="C86" s="28"/>
      <c r="D86" s="29"/>
      <c r="E86" s="30"/>
      <c r="F86" s="239">
        <f>IF(ISBLANK(F84),"",TRUNC(58.015*(11.5-F84)^1.81))</f>
        <v>109</v>
      </c>
      <c r="G86" s="221">
        <f>IF(ISBLANK(G84),"",INT(1.84523*(G84*100-75)^1.348))</f>
        <v>180</v>
      </c>
      <c r="H86" s="221">
        <f>IF(ISBLANK(H84),"",INT(0.188807*(H84*100-210)^1.41))</f>
        <v>165</v>
      </c>
      <c r="I86" s="221">
        <v>177</v>
      </c>
      <c r="J86" s="180">
        <f>J85</f>
        <v>631</v>
      </c>
      <c r="M86" s="2"/>
    </row>
    <row r="87" spans="1:13" ht="15">
      <c r="A87" s="97"/>
      <c r="B87" s="27"/>
      <c r="C87" s="28"/>
      <c r="D87" s="29"/>
      <c r="E87" s="30"/>
      <c r="F87" s="222"/>
      <c r="G87" s="222">
        <f>G86+F86</f>
        <v>289</v>
      </c>
      <c r="H87" s="222">
        <f>G87+H86</f>
        <v>454</v>
      </c>
      <c r="I87" s="222">
        <f>H87+I86</f>
        <v>631</v>
      </c>
      <c r="J87" s="162">
        <f>J86</f>
        <v>631</v>
      </c>
      <c r="M87" s="2"/>
    </row>
    <row r="88" spans="1:13" ht="15">
      <c r="A88" s="97"/>
      <c r="B88" s="27"/>
      <c r="C88" s="28"/>
      <c r="D88" s="29"/>
      <c r="E88" s="30"/>
      <c r="F88" s="174"/>
      <c r="G88" s="174"/>
      <c r="H88" s="174"/>
      <c r="I88" s="222"/>
      <c r="J88" s="162">
        <f>J87</f>
        <v>631</v>
      </c>
      <c r="M88" s="2"/>
    </row>
    <row r="89" spans="1:13" ht="15">
      <c r="A89" s="97">
        <v>17</v>
      </c>
      <c r="B89" s="27">
        <v>52</v>
      </c>
      <c r="C89" s="28" t="s">
        <v>70</v>
      </c>
      <c r="D89" s="29" t="s">
        <v>71</v>
      </c>
      <c r="E89" s="30" t="s">
        <v>68</v>
      </c>
      <c r="F89" s="238">
        <v>10.27</v>
      </c>
      <c r="G89" s="73">
        <v>1.1</v>
      </c>
      <c r="H89" s="73">
        <v>3.06</v>
      </c>
      <c r="I89" s="228">
        <v>0.0016388888888888887</v>
      </c>
      <c r="J89" s="173">
        <f>I92</f>
        <v>619</v>
      </c>
      <c r="K89" s="74" t="s">
        <v>69</v>
      </c>
      <c r="M89" s="2"/>
    </row>
    <row r="90" spans="1:13" ht="15">
      <c r="A90" s="97"/>
      <c r="B90" s="31"/>
      <c r="C90" s="32"/>
      <c r="D90" s="33"/>
      <c r="E90" s="32"/>
      <c r="F90" s="239"/>
      <c r="G90" s="226"/>
      <c r="H90" s="220"/>
      <c r="I90" s="229"/>
      <c r="J90" s="162">
        <f>J89</f>
        <v>619</v>
      </c>
      <c r="M90" s="2"/>
    </row>
    <row r="91" spans="1:13" ht="15">
      <c r="A91" s="97"/>
      <c r="B91" s="31"/>
      <c r="C91" s="32"/>
      <c r="D91" s="33"/>
      <c r="E91" s="32"/>
      <c r="F91" s="239">
        <f>IF(ISBLANK(F89),"",TRUNC(58.015*(11.5-F89)^1.81))</f>
        <v>84</v>
      </c>
      <c r="G91" s="221">
        <f>IF(ISBLANK(G89),"",INT(1.84523*(G89*100-75)^1.348))</f>
        <v>222</v>
      </c>
      <c r="H91" s="221">
        <f>IF(ISBLANK(H89),"",INT(0.188807*(H89*100-210)^1.41))</f>
        <v>117</v>
      </c>
      <c r="I91" s="221">
        <v>196</v>
      </c>
      <c r="J91" s="180">
        <f>J90</f>
        <v>619</v>
      </c>
      <c r="M91" s="2"/>
    </row>
    <row r="92" spans="1:13" ht="15">
      <c r="A92" s="97"/>
      <c r="B92" s="31"/>
      <c r="C92" s="32"/>
      <c r="D92" s="33"/>
      <c r="E92" s="32"/>
      <c r="F92" s="174"/>
      <c r="G92" s="222">
        <f>G91+F91</f>
        <v>306</v>
      </c>
      <c r="H92" s="222">
        <f>G92+H91</f>
        <v>423</v>
      </c>
      <c r="I92" s="222">
        <f>H92+I91</f>
        <v>619</v>
      </c>
      <c r="J92" s="162">
        <f>J91</f>
        <v>619</v>
      </c>
      <c r="M92" s="2"/>
    </row>
    <row r="93" spans="1:13" ht="15">
      <c r="A93" s="97"/>
      <c r="B93" s="31"/>
      <c r="C93" s="32"/>
      <c r="D93" s="33"/>
      <c r="E93" s="32"/>
      <c r="F93" s="222"/>
      <c r="G93" s="174"/>
      <c r="H93" s="174"/>
      <c r="I93" s="222"/>
      <c r="J93" s="162">
        <f>J92</f>
        <v>619</v>
      </c>
      <c r="M93" s="2"/>
    </row>
    <row r="94" spans="1:13" ht="15">
      <c r="A94" s="97">
        <v>18</v>
      </c>
      <c r="B94" s="27">
        <v>44</v>
      </c>
      <c r="C94" s="28" t="s">
        <v>186</v>
      </c>
      <c r="D94" s="29" t="s">
        <v>187</v>
      </c>
      <c r="E94" s="30" t="s">
        <v>180</v>
      </c>
      <c r="F94" s="238">
        <v>10.73</v>
      </c>
      <c r="G94" s="73">
        <v>0.9</v>
      </c>
      <c r="H94" s="73">
        <v>3.37</v>
      </c>
      <c r="I94" s="228">
        <v>0.001539236111111111</v>
      </c>
      <c r="J94" s="173">
        <f>I97</f>
        <v>572</v>
      </c>
      <c r="K94" s="74" t="s">
        <v>185</v>
      </c>
      <c r="L94" s="17"/>
      <c r="M94" s="2"/>
    </row>
    <row r="95" spans="1:13" ht="15">
      <c r="A95" s="97"/>
      <c r="B95" s="27"/>
      <c r="C95" s="28"/>
      <c r="D95" s="29"/>
      <c r="E95" s="30"/>
      <c r="F95" s="239"/>
      <c r="G95" s="226"/>
      <c r="H95" s="220"/>
      <c r="I95" s="229"/>
      <c r="J95" s="162">
        <f>J94</f>
        <v>572</v>
      </c>
      <c r="L95" s="17"/>
      <c r="M95" s="2"/>
    </row>
    <row r="96" spans="1:13" ht="15">
      <c r="A96" s="97"/>
      <c r="B96" s="27"/>
      <c r="C96" s="28"/>
      <c r="D96" s="29"/>
      <c r="E96" s="30"/>
      <c r="F96" s="239">
        <f>IF(ISBLANK(F94),"",TRUNC(58.015*(11.5-F94)^1.81))</f>
        <v>36</v>
      </c>
      <c r="G96" s="221">
        <f>IF(ISBLANK(G94),"",INT(1.84523*(G94*100-75)^1.348))</f>
        <v>71</v>
      </c>
      <c r="H96" s="221">
        <f>IF(ISBLANK(H94),"",INT(0.188807*(H94*100-210)^1.41))</f>
        <v>174</v>
      </c>
      <c r="I96" s="221">
        <v>291</v>
      </c>
      <c r="J96" s="180">
        <f>J95</f>
        <v>572</v>
      </c>
      <c r="L96" s="17"/>
      <c r="M96" s="2"/>
    </row>
    <row r="97" spans="1:13" ht="15">
      <c r="A97" s="97"/>
      <c r="B97" s="27"/>
      <c r="C97" s="28"/>
      <c r="D97" s="29"/>
      <c r="E97" s="30"/>
      <c r="F97" s="174"/>
      <c r="G97" s="222">
        <f>G96+F96</f>
        <v>107</v>
      </c>
      <c r="H97" s="222">
        <f>G97+H96</f>
        <v>281</v>
      </c>
      <c r="I97" s="222">
        <f>H97+I96</f>
        <v>572</v>
      </c>
      <c r="J97" s="162">
        <f>J96</f>
        <v>572</v>
      </c>
      <c r="L97" s="17"/>
      <c r="M97" s="2"/>
    </row>
    <row r="98" spans="1:13" ht="15">
      <c r="A98" s="97"/>
      <c r="B98" s="27"/>
      <c r="C98" s="28"/>
      <c r="D98" s="29"/>
      <c r="E98" s="30"/>
      <c r="F98" s="174"/>
      <c r="G98" s="174"/>
      <c r="H98" s="174"/>
      <c r="I98" s="222"/>
      <c r="J98" s="162">
        <f>J97</f>
        <v>572</v>
      </c>
      <c r="L98" s="17"/>
      <c r="M98" s="2"/>
    </row>
    <row r="99" spans="1:13" ht="15">
      <c r="A99" s="96">
        <v>19</v>
      </c>
      <c r="B99" s="31">
        <v>25</v>
      </c>
      <c r="C99" s="32" t="s">
        <v>213</v>
      </c>
      <c r="D99" s="33" t="s">
        <v>34</v>
      </c>
      <c r="E99" s="32" t="s">
        <v>89</v>
      </c>
      <c r="F99" s="238">
        <v>10.33</v>
      </c>
      <c r="G99" s="73">
        <v>1</v>
      </c>
      <c r="H99" s="73">
        <v>2.6</v>
      </c>
      <c r="I99" s="228">
        <v>0.001538310185185185</v>
      </c>
      <c r="J99" s="173">
        <f>I102</f>
        <v>555</v>
      </c>
      <c r="K99" s="74" t="s">
        <v>46</v>
      </c>
      <c r="M99" s="2"/>
    </row>
    <row r="100" spans="1:13" ht="15">
      <c r="A100" s="96"/>
      <c r="B100" s="27"/>
      <c r="C100" s="28"/>
      <c r="D100" s="29"/>
      <c r="E100" s="30"/>
      <c r="F100" s="239"/>
      <c r="G100" s="226"/>
      <c r="H100" s="220"/>
      <c r="I100" s="229"/>
      <c r="J100" s="162">
        <f>J99</f>
        <v>555</v>
      </c>
      <c r="M100" s="2"/>
    </row>
    <row r="101" spans="1:13" ht="15">
      <c r="A101" s="96"/>
      <c r="B101" s="27"/>
      <c r="C101" s="28"/>
      <c r="D101" s="29"/>
      <c r="E101" s="30"/>
      <c r="F101" s="239">
        <f>IF(ISBLANK(F99),"",TRUNC(58.015*(11.5-F99)^1.81))</f>
        <v>77</v>
      </c>
      <c r="G101" s="221">
        <f>IF(ISBLANK(G99),"",INT(1.84523*(G99*100-75)^1.348))</f>
        <v>141</v>
      </c>
      <c r="H101" s="221">
        <f>IF(ISBLANK(H99),"",INT(0.188807*(H99*100-210)^1.41))</f>
        <v>46</v>
      </c>
      <c r="I101" s="221">
        <v>291</v>
      </c>
      <c r="J101" s="180">
        <f>J100</f>
        <v>555</v>
      </c>
      <c r="M101" s="2"/>
    </row>
    <row r="102" spans="1:13" ht="15">
      <c r="A102" s="96"/>
      <c r="B102" s="27"/>
      <c r="C102" s="28"/>
      <c r="D102" s="29"/>
      <c r="E102" s="30"/>
      <c r="F102" s="174"/>
      <c r="G102" s="222">
        <f>G101+F101</f>
        <v>218</v>
      </c>
      <c r="H102" s="222">
        <f>G102+H101</f>
        <v>264</v>
      </c>
      <c r="I102" s="222">
        <f>H102+I101</f>
        <v>555</v>
      </c>
      <c r="J102" s="162">
        <f>J101</f>
        <v>555</v>
      </c>
      <c r="M102" s="2"/>
    </row>
    <row r="103" spans="1:13" ht="15">
      <c r="A103" s="96"/>
      <c r="B103" s="27"/>
      <c r="C103" s="28"/>
      <c r="D103" s="29"/>
      <c r="E103" s="30"/>
      <c r="F103" s="174"/>
      <c r="G103" s="174"/>
      <c r="H103" s="174"/>
      <c r="I103" s="222"/>
      <c r="J103" s="162">
        <f>J102</f>
        <v>555</v>
      </c>
      <c r="M103" s="2"/>
    </row>
    <row r="104" spans="1:13" ht="15">
      <c r="A104" s="97">
        <v>20</v>
      </c>
      <c r="B104" s="31">
        <v>48</v>
      </c>
      <c r="C104" s="32" t="s">
        <v>190</v>
      </c>
      <c r="D104" s="33" t="s">
        <v>191</v>
      </c>
      <c r="E104" s="32" t="s">
        <v>180</v>
      </c>
      <c r="F104" s="238">
        <v>10.56</v>
      </c>
      <c r="G104" s="73">
        <v>1</v>
      </c>
      <c r="H104" s="73">
        <v>2.93</v>
      </c>
      <c r="I104" s="228">
        <v>0.0015765046296296293</v>
      </c>
      <c r="J104" s="173">
        <f>I107</f>
        <v>541</v>
      </c>
      <c r="K104" s="74" t="s">
        <v>181</v>
      </c>
      <c r="M104" s="2"/>
    </row>
    <row r="105" spans="1:13" ht="15">
      <c r="A105" s="97"/>
      <c r="B105" s="126"/>
      <c r="C105" s="127"/>
      <c r="D105" s="128"/>
      <c r="E105" s="129"/>
      <c r="F105" s="239"/>
      <c r="G105" s="226"/>
      <c r="H105" s="220"/>
      <c r="I105" s="229"/>
      <c r="J105" s="162">
        <f>J104</f>
        <v>541</v>
      </c>
      <c r="M105" s="2"/>
    </row>
    <row r="106" spans="1:13" ht="15">
      <c r="A106" s="97"/>
      <c r="B106" s="126"/>
      <c r="C106" s="127"/>
      <c r="D106" s="128"/>
      <c r="E106" s="129"/>
      <c r="F106" s="239">
        <f>IF(ISBLANK(F104),"",TRUNC(58.015*(11.5-F104)^1.81))</f>
        <v>51</v>
      </c>
      <c r="G106" s="221">
        <f>IF(ISBLANK(G104),"",INT(1.84523*(G104*100-75)^1.348))</f>
        <v>141</v>
      </c>
      <c r="H106" s="221">
        <f>IF(ISBLANK(H104),"",INT(0.188807*(H104*100-210)^1.41))</f>
        <v>95</v>
      </c>
      <c r="I106" s="221">
        <v>254</v>
      </c>
      <c r="J106" s="180">
        <f>J105</f>
        <v>541</v>
      </c>
      <c r="M106" s="2"/>
    </row>
    <row r="107" spans="1:13" ht="15">
      <c r="A107" s="97"/>
      <c r="B107" s="126"/>
      <c r="C107" s="127"/>
      <c r="D107" s="128"/>
      <c r="E107" s="129"/>
      <c r="F107" s="174"/>
      <c r="G107" s="222">
        <f>G106+F106</f>
        <v>192</v>
      </c>
      <c r="H107" s="222">
        <f>G107+H106</f>
        <v>287</v>
      </c>
      <c r="I107" s="222">
        <f>H107+I106</f>
        <v>541</v>
      </c>
      <c r="J107" s="162">
        <f>J106</f>
        <v>541</v>
      </c>
      <c r="M107" s="2"/>
    </row>
    <row r="108" spans="1:13" ht="15">
      <c r="A108" s="97"/>
      <c r="B108" s="126"/>
      <c r="C108" s="127"/>
      <c r="D108" s="128"/>
      <c r="E108" s="129"/>
      <c r="F108" s="174"/>
      <c r="G108" s="222"/>
      <c r="H108" s="174"/>
      <c r="I108" s="222"/>
      <c r="J108" s="162">
        <f>J107</f>
        <v>541</v>
      </c>
      <c r="M108" s="2"/>
    </row>
    <row r="109" spans="1:13" ht="15">
      <c r="A109" s="97">
        <v>21</v>
      </c>
      <c r="B109" s="31">
        <v>45</v>
      </c>
      <c r="C109" s="34" t="s">
        <v>291</v>
      </c>
      <c r="D109" s="33" t="s">
        <v>292</v>
      </c>
      <c r="E109" s="34" t="s">
        <v>180</v>
      </c>
      <c r="F109" s="238">
        <v>10.72</v>
      </c>
      <c r="G109" s="73">
        <v>1</v>
      </c>
      <c r="H109" s="73">
        <v>2.63</v>
      </c>
      <c r="I109" s="228">
        <v>0.0015789351851851852</v>
      </c>
      <c r="J109" s="173">
        <f>I112</f>
        <v>479</v>
      </c>
      <c r="K109" s="202" t="s">
        <v>185</v>
      </c>
      <c r="M109" s="2"/>
    </row>
    <row r="110" spans="1:13" ht="15">
      <c r="A110" s="97"/>
      <c r="B110" s="31"/>
      <c r="C110" s="32"/>
      <c r="D110" s="33"/>
      <c r="E110" s="32"/>
      <c r="F110" s="239"/>
      <c r="G110" s="226"/>
      <c r="H110" s="220"/>
      <c r="I110" s="229"/>
      <c r="J110" s="162">
        <f>J109</f>
        <v>479</v>
      </c>
      <c r="M110" s="2"/>
    </row>
    <row r="111" spans="1:13" ht="15">
      <c r="A111" s="97"/>
      <c r="B111" s="31"/>
      <c r="C111" s="32"/>
      <c r="D111" s="33"/>
      <c r="E111" s="32"/>
      <c r="F111" s="239">
        <f>IF(ISBLANK(F109),"",TRUNC(58.015*(11.5-F109)^1.81))</f>
        <v>37</v>
      </c>
      <c r="G111" s="221">
        <f>IF(ISBLANK(G109),"",INT(1.84523*(G109*100-75)^1.348))</f>
        <v>141</v>
      </c>
      <c r="H111" s="221">
        <f>IF(ISBLANK(H109),"",INT(0.188807*(H109*100-210)^1.41))</f>
        <v>50</v>
      </c>
      <c r="I111" s="221">
        <v>251</v>
      </c>
      <c r="J111" s="180">
        <f>J110</f>
        <v>479</v>
      </c>
      <c r="M111" s="2"/>
    </row>
    <row r="112" spans="1:13" ht="15">
      <c r="A112" s="97"/>
      <c r="B112" s="31"/>
      <c r="C112" s="32"/>
      <c r="D112" s="33"/>
      <c r="E112" s="32"/>
      <c r="F112" s="174"/>
      <c r="G112" s="222">
        <f>G111+F111</f>
        <v>178</v>
      </c>
      <c r="H112" s="222">
        <f>G112+H111</f>
        <v>228</v>
      </c>
      <c r="I112" s="222">
        <f>H112+I111</f>
        <v>479</v>
      </c>
      <c r="J112" s="162">
        <f>J111</f>
        <v>479</v>
      </c>
      <c r="M112" s="2"/>
    </row>
    <row r="113" spans="1:13" ht="15">
      <c r="A113" s="97"/>
      <c r="B113" s="31"/>
      <c r="C113" s="32"/>
      <c r="D113" s="33"/>
      <c r="E113" s="32"/>
      <c r="F113" s="174"/>
      <c r="G113" s="222"/>
      <c r="H113" s="174"/>
      <c r="I113" s="222"/>
      <c r="J113" s="162">
        <f>J112</f>
        <v>479</v>
      </c>
      <c r="M113" s="2"/>
    </row>
    <row r="114" spans="1:13" ht="15">
      <c r="A114" s="97">
        <v>22</v>
      </c>
      <c r="B114" s="27">
        <v>17</v>
      </c>
      <c r="C114" s="28" t="s">
        <v>216</v>
      </c>
      <c r="D114" s="29" t="s">
        <v>34</v>
      </c>
      <c r="E114" s="30" t="s">
        <v>41</v>
      </c>
      <c r="F114" s="238">
        <v>10.36</v>
      </c>
      <c r="G114" s="73">
        <v>1.05</v>
      </c>
      <c r="H114" s="73">
        <v>3.33</v>
      </c>
      <c r="I114" s="228">
        <v>0.001968865740740741</v>
      </c>
      <c r="J114" s="173">
        <f>I117</f>
        <v>432</v>
      </c>
      <c r="K114" s="74" t="s">
        <v>45</v>
      </c>
      <c r="M114" s="2"/>
    </row>
    <row r="115" spans="1:13" ht="15">
      <c r="A115" s="97"/>
      <c r="B115" s="31"/>
      <c r="C115" s="32"/>
      <c r="D115" s="33"/>
      <c r="E115" s="32"/>
      <c r="F115" s="239"/>
      <c r="G115" s="226"/>
      <c r="H115" s="220"/>
      <c r="I115" s="229"/>
      <c r="J115" s="162">
        <f>J114</f>
        <v>432</v>
      </c>
      <c r="M115" s="2"/>
    </row>
    <row r="116" spans="1:13" ht="15">
      <c r="A116" s="97"/>
      <c r="B116" s="31"/>
      <c r="C116" s="32"/>
      <c r="D116" s="33"/>
      <c r="E116" s="32"/>
      <c r="F116" s="239">
        <f>IF(ISBLANK(F114),"",TRUNC(58.015*(11.5-F114)^1.81))</f>
        <v>73</v>
      </c>
      <c r="G116" s="221">
        <f>IF(ISBLANK(G114),"",INT(1.84523*(G114*100-75)^1.348))</f>
        <v>180</v>
      </c>
      <c r="H116" s="221">
        <f>IF(ISBLANK(H114),"",INT(0.188807*(H114*100-210)^1.41))</f>
        <v>167</v>
      </c>
      <c r="I116" s="221">
        <v>12</v>
      </c>
      <c r="J116" s="180">
        <f>J115</f>
        <v>432</v>
      </c>
      <c r="M116" s="2"/>
    </row>
    <row r="117" spans="1:13" ht="15">
      <c r="A117" s="97"/>
      <c r="B117" s="31"/>
      <c r="C117" s="32"/>
      <c r="D117" s="33"/>
      <c r="E117" s="32"/>
      <c r="F117" s="222"/>
      <c r="G117" s="222">
        <f>G116+F116</f>
        <v>253</v>
      </c>
      <c r="H117" s="222">
        <f>G117+H116</f>
        <v>420</v>
      </c>
      <c r="I117" s="222">
        <f>H117+I116</f>
        <v>432</v>
      </c>
      <c r="J117" s="162">
        <f>J116</f>
        <v>432</v>
      </c>
      <c r="M117" s="2"/>
    </row>
    <row r="118" spans="1:13" ht="15">
      <c r="A118" s="97"/>
      <c r="B118" s="31"/>
      <c r="C118" s="32"/>
      <c r="D118" s="33"/>
      <c r="E118" s="32"/>
      <c r="F118" s="174"/>
      <c r="G118" s="174"/>
      <c r="H118" s="174"/>
      <c r="I118" s="222"/>
      <c r="J118" s="162">
        <f>J117</f>
        <v>432</v>
      </c>
      <c r="M118" s="2"/>
    </row>
    <row r="119" spans="1:13" ht="15">
      <c r="A119" s="97">
        <v>23</v>
      </c>
      <c r="B119" s="31">
        <v>24</v>
      </c>
      <c r="C119" s="34" t="s">
        <v>212</v>
      </c>
      <c r="D119" s="33" t="s">
        <v>34</v>
      </c>
      <c r="E119" s="34" t="s">
        <v>89</v>
      </c>
      <c r="F119" s="238">
        <v>10.78</v>
      </c>
      <c r="G119" s="73">
        <v>1.1</v>
      </c>
      <c r="H119" s="73">
        <v>3.13</v>
      </c>
      <c r="I119" s="228">
        <v>0.0019552083333333335</v>
      </c>
      <c r="J119" s="173">
        <f>I122</f>
        <v>399</v>
      </c>
      <c r="K119" s="74" t="s">
        <v>46</v>
      </c>
      <c r="M119" s="2"/>
    </row>
    <row r="120" spans="1:13" ht="15">
      <c r="A120" s="97"/>
      <c r="B120" s="27"/>
      <c r="C120" s="28"/>
      <c r="D120" s="29"/>
      <c r="E120" s="30"/>
      <c r="F120" s="239"/>
      <c r="G120" s="226"/>
      <c r="H120" s="220"/>
      <c r="I120" s="229"/>
      <c r="J120" s="162">
        <f>J119</f>
        <v>399</v>
      </c>
      <c r="M120" s="2"/>
    </row>
    <row r="121" spans="1:13" ht="15">
      <c r="A121" s="97"/>
      <c r="B121" s="27"/>
      <c r="C121" s="28"/>
      <c r="D121" s="29"/>
      <c r="E121" s="30"/>
      <c r="F121" s="239">
        <f>IF(ISBLANK(F119),"",TRUNC(58.015*(11.5-F119)^1.81))</f>
        <v>32</v>
      </c>
      <c r="G121" s="221">
        <f>IF(ISBLANK(G119),"",INT(1.84523*(G119*100-75)^1.348))</f>
        <v>222</v>
      </c>
      <c r="H121" s="221">
        <f>IF(ISBLANK(H119),"",INT(0.188807*(H119*100-210)^1.41))</f>
        <v>130</v>
      </c>
      <c r="I121" s="221">
        <v>15</v>
      </c>
      <c r="J121" s="180">
        <f>J120</f>
        <v>399</v>
      </c>
      <c r="M121" s="2"/>
    </row>
    <row r="122" spans="1:13" ht="15">
      <c r="A122" s="97"/>
      <c r="B122" s="27"/>
      <c r="C122" s="28"/>
      <c r="D122" s="29"/>
      <c r="E122" s="30"/>
      <c r="F122" s="174"/>
      <c r="G122" s="222">
        <f>G121+F121</f>
        <v>254</v>
      </c>
      <c r="H122" s="222">
        <f>G122+H121</f>
        <v>384</v>
      </c>
      <c r="I122" s="222">
        <f>H122+I121</f>
        <v>399</v>
      </c>
      <c r="J122" s="162">
        <f>J121</f>
        <v>399</v>
      </c>
      <c r="M122" s="2"/>
    </row>
    <row r="123" spans="1:13" ht="15">
      <c r="A123" s="97"/>
      <c r="B123" s="27"/>
      <c r="C123" s="28"/>
      <c r="D123" s="29"/>
      <c r="E123" s="30"/>
      <c r="F123" s="174"/>
      <c r="G123" s="174"/>
      <c r="H123" s="174"/>
      <c r="I123" s="222"/>
      <c r="J123" s="162">
        <f>J122</f>
        <v>399</v>
      </c>
      <c r="M123" s="2"/>
    </row>
    <row r="124" spans="1:13" ht="15">
      <c r="A124" s="97">
        <v>24</v>
      </c>
      <c r="B124" s="27">
        <v>23</v>
      </c>
      <c r="C124" s="28" t="s">
        <v>211</v>
      </c>
      <c r="D124" s="29" t="s">
        <v>34</v>
      </c>
      <c r="E124" s="30" t="s">
        <v>89</v>
      </c>
      <c r="F124" s="238">
        <v>11.52</v>
      </c>
      <c r="G124" s="73">
        <v>1</v>
      </c>
      <c r="H124" s="73">
        <v>2.86</v>
      </c>
      <c r="I124" s="228">
        <v>0.0017893518518518519</v>
      </c>
      <c r="J124" s="173">
        <f>I127</f>
        <v>312</v>
      </c>
      <c r="K124" s="74" t="s">
        <v>46</v>
      </c>
      <c r="M124" s="2"/>
    </row>
    <row r="125" spans="1:13" ht="15">
      <c r="A125" s="97"/>
      <c r="B125" s="126"/>
      <c r="C125" s="127"/>
      <c r="D125" s="128"/>
      <c r="E125" s="129"/>
      <c r="F125" s="239"/>
      <c r="G125" s="226"/>
      <c r="H125" s="220"/>
      <c r="I125" s="229"/>
      <c r="J125" s="162">
        <f>J124</f>
        <v>312</v>
      </c>
      <c r="M125" s="2"/>
    </row>
    <row r="126" spans="1:13" ht="15">
      <c r="A126" s="97"/>
      <c r="B126" s="126"/>
      <c r="C126" s="127"/>
      <c r="D126" s="128"/>
      <c r="E126" s="129"/>
      <c r="F126" s="239">
        <v>0</v>
      </c>
      <c r="G126" s="221">
        <f>IF(ISBLANK(G124),"",INT(1.84523*(G124*100-75)^1.348))</f>
        <v>141</v>
      </c>
      <c r="H126" s="221">
        <f>IF(ISBLANK(H124),"",INT(0.188807*(H124*100-210)^1.41))</f>
        <v>84</v>
      </c>
      <c r="I126" s="221">
        <v>87</v>
      </c>
      <c r="J126" s="180">
        <f>J125</f>
        <v>312</v>
      </c>
      <c r="M126" s="2"/>
    </row>
    <row r="127" spans="1:13" ht="15">
      <c r="A127" s="97"/>
      <c r="B127" s="126"/>
      <c r="C127" s="127"/>
      <c r="D127" s="128"/>
      <c r="E127" s="129"/>
      <c r="F127" s="174"/>
      <c r="G127" s="222">
        <f>G126+F126</f>
        <v>141</v>
      </c>
      <c r="H127" s="222">
        <f>G127+H126</f>
        <v>225</v>
      </c>
      <c r="I127" s="222">
        <f>H127+I126</f>
        <v>312</v>
      </c>
      <c r="J127" s="162">
        <f>J126</f>
        <v>312</v>
      </c>
      <c r="M127" s="2"/>
    </row>
    <row r="128" spans="1:13" ht="15">
      <c r="A128" s="97"/>
      <c r="B128" s="126"/>
      <c r="C128" s="127"/>
      <c r="D128" s="128"/>
      <c r="E128" s="129"/>
      <c r="F128" s="174"/>
      <c r="G128" s="222"/>
      <c r="H128" s="174"/>
      <c r="I128" s="222"/>
      <c r="J128" s="162">
        <f>J127</f>
        <v>312</v>
      </c>
      <c r="M128" s="2"/>
    </row>
    <row r="129" spans="1:13" ht="15">
      <c r="A129" s="96">
        <v>25</v>
      </c>
      <c r="B129" s="27">
        <v>33</v>
      </c>
      <c r="C129" s="28" t="s">
        <v>203</v>
      </c>
      <c r="D129" s="29" t="s">
        <v>34</v>
      </c>
      <c r="E129" s="30" t="s">
        <v>56</v>
      </c>
      <c r="F129" s="238">
        <v>10.89</v>
      </c>
      <c r="G129" s="73">
        <v>0.95</v>
      </c>
      <c r="H129" s="73">
        <v>2.94</v>
      </c>
      <c r="I129" s="228">
        <v>0.001800347222222222</v>
      </c>
      <c r="J129" s="173">
        <f>I132</f>
        <v>305</v>
      </c>
      <c r="K129" s="74" t="s">
        <v>204</v>
      </c>
      <c r="M129" s="2"/>
    </row>
    <row r="130" spans="1:13" ht="15">
      <c r="A130" s="96"/>
      <c r="B130" s="27"/>
      <c r="C130" s="28"/>
      <c r="D130" s="29"/>
      <c r="E130" s="30"/>
      <c r="F130" s="239"/>
      <c r="G130" s="226"/>
      <c r="H130" s="220"/>
      <c r="I130" s="229"/>
      <c r="J130" s="162">
        <f>J129</f>
        <v>305</v>
      </c>
      <c r="M130" s="2"/>
    </row>
    <row r="131" spans="1:13" ht="15">
      <c r="A131" s="96"/>
      <c r="B131" s="27"/>
      <c r="C131" s="28"/>
      <c r="D131" s="29"/>
      <c r="E131" s="30"/>
      <c r="F131" s="239">
        <f>IF(ISBLANK(F129),"",TRUNC(58.015*(11.5-F129)^1.81))</f>
        <v>23</v>
      </c>
      <c r="G131" s="221">
        <f>IF(ISBLANK(G129),"",INT(1.84523*(G129*100-75)^1.348))</f>
        <v>104</v>
      </c>
      <c r="H131" s="221">
        <f>IF(ISBLANK(H129),"",INT(0.188807*(H129*100-210)^1.41))</f>
        <v>97</v>
      </c>
      <c r="I131" s="221">
        <v>81</v>
      </c>
      <c r="J131" s="180">
        <f>J130</f>
        <v>305</v>
      </c>
      <c r="M131" s="2"/>
    </row>
    <row r="132" spans="1:13" ht="15">
      <c r="A132" s="96"/>
      <c r="B132" s="27"/>
      <c r="C132" s="28"/>
      <c r="D132" s="29"/>
      <c r="E132" s="30"/>
      <c r="F132" s="174"/>
      <c r="G132" s="222">
        <f>G131+F131</f>
        <v>127</v>
      </c>
      <c r="H132" s="222">
        <f>G132+H131</f>
        <v>224</v>
      </c>
      <c r="I132" s="222">
        <f>H132+I131</f>
        <v>305</v>
      </c>
      <c r="J132" s="162">
        <f>J131</f>
        <v>305</v>
      </c>
      <c r="M132" s="2"/>
    </row>
    <row r="133" spans="1:13" ht="15">
      <c r="A133" s="96"/>
      <c r="B133" s="27"/>
      <c r="C133" s="28"/>
      <c r="D133" s="29"/>
      <c r="E133" s="30"/>
      <c r="F133" s="174"/>
      <c r="G133" s="174"/>
      <c r="H133" s="174"/>
      <c r="I133" s="222"/>
      <c r="J133" s="162">
        <f>J132</f>
        <v>305</v>
      </c>
      <c r="M133" s="2"/>
    </row>
    <row r="134" spans="1:13" ht="15">
      <c r="A134" s="97">
        <v>26</v>
      </c>
      <c r="B134" s="126">
        <v>50</v>
      </c>
      <c r="C134" s="127" t="s">
        <v>166</v>
      </c>
      <c r="D134" s="29" t="s">
        <v>167</v>
      </c>
      <c r="E134" s="30" t="s">
        <v>164</v>
      </c>
      <c r="F134" s="238" t="s">
        <v>24</v>
      </c>
      <c r="G134" s="73">
        <v>0.95</v>
      </c>
      <c r="H134" s="73">
        <v>3.08</v>
      </c>
      <c r="I134" s="228" t="s">
        <v>24</v>
      </c>
      <c r="J134" s="173">
        <f>I137</f>
        <v>225</v>
      </c>
      <c r="K134" s="202" t="s">
        <v>168</v>
      </c>
      <c r="M134" s="2"/>
    </row>
    <row r="135" spans="1:13" ht="15">
      <c r="A135" s="97"/>
      <c r="B135" s="27"/>
      <c r="C135" s="28"/>
      <c r="D135" s="29"/>
      <c r="E135" s="30"/>
      <c r="F135" s="239"/>
      <c r="G135" s="226"/>
      <c r="H135" s="220"/>
      <c r="I135" s="229"/>
      <c r="J135" s="162">
        <f>J134</f>
        <v>225</v>
      </c>
      <c r="M135" s="2"/>
    </row>
    <row r="136" spans="1:13" ht="15">
      <c r="A136" s="97"/>
      <c r="B136" s="27"/>
      <c r="C136" s="28"/>
      <c r="D136" s="29"/>
      <c r="E136" s="30"/>
      <c r="F136" s="239">
        <v>0</v>
      </c>
      <c r="G136" s="221">
        <f>IF(ISBLANK(G134),"",INT(1.84523*(G134*100-75)^1.348))</f>
        <v>104</v>
      </c>
      <c r="H136" s="221">
        <f>IF(ISBLANK(H134),"",INT(0.188807*(H134*100-210)^1.41))</f>
        <v>121</v>
      </c>
      <c r="I136" s="221">
        <v>0</v>
      </c>
      <c r="J136" s="180">
        <f>J135</f>
        <v>225</v>
      </c>
      <c r="M136" s="2"/>
    </row>
    <row r="137" spans="1:13" ht="15">
      <c r="A137" s="97"/>
      <c r="B137" s="27"/>
      <c r="C137" s="28"/>
      <c r="D137" s="29"/>
      <c r="E137" s="30"/>
      <c r="F137" s="174"/>
      <c r="G137" s="222">
        <f>G136+F136</f>
        <v>104</v>
      </c>
      <c r="H137" s="222">
        <f>G137+H136</f>
        <v>225</v>
      </c>
      <c r="I137" s="222">
        <f>H137+I136</f>
        <v>225</v>
      </c>
      <c r="J137" s="162">
        <f>J136</f>
        <v>225</v>
      </c>
      <c r="M137" s="2"/>
    </row>
    <row r="138" spans="1:13" ht="15">
      <c r="A138" s="97"/>
      <c r="B138" s="27"/>
      <c r="C138" s="28"/>
      <c r="D138" s="29"/>
      <c r="E138" s="30"/>
      <c r="F138" s="174"/>
      <c r="G138" s="174"/>
      <c r="H138" s="174"/>
      <c r="I138" s="222"/>
      <c r="J138" s="162">
        <f>J137</f>
        <v>225</v>
      </c>
      <c r="M138" s="2"/>
    </row>
    <row r="139" spans="1:13" ht="15">
      <c r="A139" s="97">
        <v>27</v>
      </c>
      <c r="B139" s="27">
        <v>77</v>
      </c>
      <c r="C139" s="28" t="s">
        <v>268</v>
      </c>
      <c r="D139" s="29" t="s">
        <v>269</v>
      </c>
      <c r="E139" s="30" t="s">
        <v>6</v>
      </c>
      <c r="F139" s="238">
        <v>11.37</v>
      </c>
      <c r="G139" s="73">
        <v>0.95</v>
      </c>
      <c r="H139" s="73">
        <v>2.8</v>
      </c>
      <c r="I139" s="228">
        <v>0.0019613425925925927</v>
      </c>
      <c r="J139" s="173">
        <f>I142</f>
        <v>194</v>
      </c>
      <c r="K139" s="23" t="s">
        <v>123</v>
      </c>
      <c r="M139" s="2"/>
    </row>
    <row r="140" spans="1:13" ht="15">
      <c r="A140" s="97"/>
      <c r="B140" s="126"/>
      <c r="C140" s="127"/>
      <c r="D140" s="29"/>
      <c r="E140" s="30"/>
      <c r="F140" s="239"/>
      <c r="G140" s="226"/>
      <c r="H140" s="220"/>
      <c r="I140" s="229"/>
      <c r="J140" s="162">
        <f>J139</f>
        <v>194</v>
      </c>
      <c r="M140" s="2"/>
    </row>
    <row r="141" spans="1:13" ht="15">
      <c r="A141" s="97"/>
      <c r="B141" s="126"/>
      <c r="C141" s="127"/>
      <c r="D141" s="29"/>
      <c r="E141" s="30"/>
      <c r="F141" s="239">
        <f>IF(ISBLANK(F139),"",TRUNC(58.015*(11.5-F139)^1.81))</f>
        <v>1</v>
      </c>
      <c r="G141" s="221">
        <f>IF(ISBLANK(G139),"",INT(1.84523*(G139*100-75)^1.348))</f>
        <v>104</v>
      </c>
      <c r="H141" s="221">
        <f>IF(ISBLANK(H139),"",INT(0.188807*(H139*100-210)^1.41))</f>
        <v>75</v>
      </c>
      <c r="I141" s="221">
        <v>14</v>
      </c>
      <c r="J141" s="180">
        <f>J140</f>
        <v>194</v>
      </c>
      <c r="M141" s="2"/>
    </row>
    <row r="142" spans="1:13" ht="15">
      <c r="A142" s="97"/>
      <c r="B142" s="126"/>
      <c r="C142" s="127"/>
      <c r="D142" s="29"/>
      <c r="E142" s="30"/>
      <c r="F142" s="174"/>
      <c r="G142" s="222">
        <f>G141+F141</f>
        <v>105</v>
      </c>
      <c r="H142" s="222">
        <f>G142+H141</f>
        <v>180</v>
      </c>
      <c r="I142" s="222">
        <f>H142+I141</f>
        <v>194</v>
      </c>
      <c r="J142" s="162">
        <f>J141</f>
        <v>194</v>
      </c>
      <c r="M142" s="2"/>
    </row>
    <row r="143" spans="1:13" ht="15">
      <c r="A143" s="97"/>
      <c r="B143" s="126"/>
      <c r="C143" s="127"/>
      <c r="D143" s="29"/>
      <c r="E143" s="30"/>
      <c r="F143" s="174"/>
      <c r="G143" s="174"/>
      <c r="H143" s="174"/>
      <c r="I143" s="222"/>
      <c r="J143" s="162">
        <f>J142</f>
        <v>194</v>
      </c>
      <c r="M143" s="2"/>
    </row>
    <row r="144" spans="1:13" ht="15">
      <c r="A144" s="97">
        <v>28</v>
      </c>
      <c r="B144" s="27">
        <v>19</v>
      </c>
      <c r="C144" s="28" t="s">
        <v>217</v>
      </c>
      <c r="D144" s="29" t="s">
        <v>34</v>
      </c>
      <c r="E144" s="30" t="s">
        <v>41</v>
      </c>
      <c r="F144" s="238">
        <v>12.07</v>
      </c>
      <c r="G144" s="73">
        <v>1.05</v>
      </c>
      <c r="H144" s="73">
        <v>2.26</v>
      </c>
      <c r="I144" s="228">
        <v>0.0024375</v>
      </c>
      <c r="J144" s="173">
        <f>I147</f>
        <v>189</v>
      </c>
      <c r="K144" s="202" t="s">
        <v>45</v>
      </c>
      <c r="M144" s="2"/>
    </row>
    <row r="145" spans="1:13" ht="15">
      <c r="A145" s="97"/>
      <c r="B145" s="27"/>
      <c r="C145" s="28"/>
      <c r="D145" s="29"/>
      <c r="E145" s="30"/>
      <c r="F145" s="239"/>
      <c r="G145" s="226"/>
      <c r="H145" s="220"/>
      <c r="I145" s="229"/>
      <c r="J145" s="162">
        <f>J144</f>
        <v>189</v>
      </c>
      <c r="M145" s="2"/>
    </row>
    <row r="146" spans="1:13" ht="15">
      <c r="A146" s="97"/>
      <c r="B146" s="27"/>
      <c r="C146" s="28"/>
      <c r="D146" s="29"/>
      <c r="E146" s="30"/>
      <c r="F146" s="239">
        <v>0</v>
      </c>
      <c r="G146" s="221">
        <f>IF(ISBLANK(G144),"",INT(1.84523*(G144*100-75)^1.348))</f>
        <v>180</v>
      </c>
      <c r="H146" s="221">
        <f>IF(ISBLANK(H144),"",INT(0.188807*(H144*100-210)^1.41))</f>
        <v>9</v>
      </c>
      <c r="I146" s="221">
        <v>0</v>
      </c>
      <c r="J146" s="180">
        <f>J145</f>
        <v>189</v>
      </c>
      <c r="M146" s="2"/>
    </row>
    <row r="147" spans="1:13" ht="15">
      <c r="A147" s="97"/>
      <c r="B147" s="27"/>
      <c r="C147" s="28"/>
      <c r="D147" s="29"/>
      <c r="E147" s="30"/>
      <c r="F147" s="174"/>
      <c r="G147" s="222">
        <f>G146</f>
        <v>180</v>
      </c>
      <c r="H147" s="222">
        <f>G147+H146</f>
        <v>189</v>
      </c>
      <c r="I147" s="222">
        <f>H147+I146</f>
        <v>189</v>
      </c>
      <c r="J147" s="162">
        <f>J146</f>
        <v>189</v>
      </c>
      <c r="M147" s="2"/>
    </row>
    <row r="148" spans="1:13" ht="15">
      <c r="A148" s="97"/>
      <c r="B148" s="27"/>
      <c r="C148" s="28"/>
      <c r="D148" s="29"/>
      <c r="E148" s="30"/>
      <c r="F148" s="174"/>
      <c r="G148" s="174"/>
      <c r="H148" s="174"/>
      <c r="I148" s="222"/>
      <c r="J148" s="162">
        <f>J147</f>
        <v>189</v>
      </c>
      <c r="M148" s="2"/>
    </row>
    <row r="149" spans="1:13" ht="15">
      <c r="A149" s="97">
        <v>29</v>
      </c>
      <c r="B149" s="126">
        <v>75</v>
      </c>
      <c r="C149" s="127" t="s">
        <v>266</v>
      </c>
      <c r="D149" s="128" t="s">
        <v>267</v>
      </c>
      <c r="E149" s="129" t="s">
        <v>6</v>
      </c>
      <c r="F149" s="238">
        <v>11.18</v>
      </c>
      <c r="G149" s="73">
        <v>0.9</v>
      </c>
      <c r="H149" s="73">
        <v>2.46</v>
      </c>
      <c r="I149" s="228">
        <v>0.0018055555555555557</v>
      </c>
      <c r="J149" s="173">
        <f>I152</f>
        <v>185</v>
      </c>
      <c r="K149" s="74" t="s">
        <v>123</v>
      </c>
      <c r="M149" s="2"/>
    </row>
    <row r="150" spans="1:13" ht="15">
      <c r="A150" s="97"/>
      <c r="B150" s="27"/>
      <c r="C150" s="28"/>
      <c r="D150" s="29"/>
      <c r="E150" s="30"/>
      <c r="F150" s="239"/>
      <c r="G150" s="226"/>
      <c r="H150" s="220"/>
      <c r="I150" s="229"/>
      <c r="J150" s="162">
        <f>J149</f>
        <v>185</v>
      </c>
      <c r="K150" s="170"/>
      <c r="M150" s="2"/>
    </row>
    <row r="151" spans="1:13" ht="15">
      <c r="A151" s="97"/>
      <c r="B151" s="27"/>
      <c r="C151" s="28"/>
      <c r="D151" s="29"/>
      <c r="E151" s="30"/>
      <c r="F151" s="239">
        <f>IF(ISBLANK(F149),"",TRUNC(58.015*(11.5-F149)^1.81))</f>
        <v>7</v>
      </c>
      <c r="G151" s="221">
        <f>IF(ISBLANK(G149),"",INT(1.84523*(G149*100-75)^1.348))</f>
        <v>71</v>
      </c>
      <c r="H151" s="221">
        <f>IF(ISBLANK(H149),"",INT(0.188807*(H149*100-210)^1.41))</f>
        <v>29</v>
      </c>
      <c r="I151" s="221">
        <v>78</v>
      </c>
      <c r="J151" s="180">
        <f>J150</f>
        <v>185</v>
      </c>
      <c r="K151" s="170"/>
      <c r="M151" s="2"/>
    </row>
    <row r="152" spans="1:13" ht="15">
      <c r="A152" s="97"/>
      <c r="B152" s="27"/>
      <c r="C152" s="28"/>
      <c r="D152" s="29"/>
      <c r="E152" s="30"/>
      <c r="F152" s="174"/>
      <c r="G152" s="222">
        <f>G151+F151</f>
        <v>78</v>
      </c>
      <c r="H152" s="222">
        <f>G152+H151</f>
        <v>107</v>
      </c>
      <c r="I152" s="222">
        <f>H152+I151</f>
        <v>185</v>
      </c>
      <c r="J152" s="162">
        <f>J151</f>
        <v>185</v>
      </c>
      <c r="K152" s="170"/>
      <c r="M152" s="2"/>
    </row>
    <row r="153" spans="1:13" ht="15">
      <c r="A153" s="97"/>
      <c r="B153" s="27"/>
      <c r="C153" s="28"/>
      <c r="D153" s="29"/>
      <c r="E153" s="30"/>
      <c r="F153" s="174"/>
      <c r="G153" s="174"/>
      <c r="H153" s="174"/>
      <c r="I153" s="222"/>
      <c r="J153" s="162">
        <f>J152</f>
        <v>185</v>
      </c>
      <c r="K153" s="170"/>
      <c r="M153" s="2"/>
    </row>
    <row r="154" spans="1:13" ht="15">
      <c r="A154" s="97">
        <v>30</v>
      </c>
      <c r="B154" s="126">
        <v>26</v>
      </c>
      <c r="C154" s="28" t="s">
        <v>91</v>
      </c>
      <c r="D154" s="29" t="s">
        <v>40</v>
      </c>
      <c r="E154" s="30" t="s">
        <v>89</v>
      </c>
      <c r="F154" s="238" t="s">
        <v>302</v>
      </c>
      <c r="G154" s="73">
        <v>1.05</v>
      </c>
      <c r="H154" s="73" t="s">
        <v>24</v>
      </c>
      <c r="I154" s="228" t="s">
        <v>24</v>
      </c>
      <c r="J154" s="173">
        <f>I157</f>
        <v>180</v>
      </c>
      <c r="K154" s="74" t="s">
        <v>46</v>
      </c>
      <c r="M154" s="2"/>
    </row>
    <row r="155" spans="1:13" ht="15">
      <c r="A155" s="97"/>
      <c r="B155" s="31"/>
      <c r="C155" s="32"/>
      <c r="D155" s="33"/>
      <c r="E155" s="32"/>
      <c r="F155" s="239"/>
      <c r="G155" s="226"/>
      <c r="H155" s="220"/>
      <c r="I155" s="229"/>
      <c r="J155" s="162">
        <f>J154</f>
        <v>180</v>
      </c>
      <c r="M155" s="2"/>
    </row>
    <row r="156" spans="1:13" ht="15">
      <c r="A156" s="97"/>
      <c r="B156" s="31"/>
      <c r="C156" s="32"/>
      <c r="D156" s="33"/>
      <c r="E156" s="32"/>
      <c r="F156" s="239">
        <v>0</v>
      </c>
      <c r="G156" s="221">
        <f>IF(ISBLANK(G154),"",INT(1.84523*(G154*100-75)^1.348))</f>
        <v>180</v>
      </c>
      <c r="H156" s="221">
        <v>0</v>
      </c>
      <c r="I156" s="221">
        <v>0</v>
      </c>
      <c r="J156" s="180">
        <f>J155</f>
        <v>180</v>
      </c>
      <c r="M156" s="2"/>
    </row>
    <row r="157" spans="1:13" ht="15">
      <c r="A157" s="97"/>
      <c r="B157" s="31"/>
      <c r="C157" s="32"/>
      <c r="D157" s="33"/>
      <c r="E157" s="32"/>
      <c r="F157" s="174"/>
      <c r="G157" s="222">
        <f>G156+F156</f>
        <v>180</v>
      </c>
      <c r="H157" s="222">
        <f>G157+H156</f>
        <v>180</v>
      </c>
      <c r="I157" s="222">
        <f>H157+I156</f>
        <v>180</v>
      </c>
      <c r="J157" s="162">
        <f>J156</f>
        <v>180</v>
      </c>
      <c r="M157" s="2"/>
    </row>
    <row r="158" spans="1:13" ht="15">
      <c r="A158" s="97"/>
      <c r="B158" s="31"/>
      <c r="C158" s="32"/>
      <c r="D158" s="33"/>
      <c r="E158" s="32"/>
      <c r="F158" s="174"/>
      <c r="G158" s="174"/>
      <c r="H158" s="174"/>
      <c r="I158" s="222"/>
      <c r="J158" s="162">
        <f>J157</f>
        <v>180</v>
      </c>
      <c r="M158" s="2"/>
    </row>
    <row r="159" spans="1:13" ht="15">
      <c r="A159" s="97">
        <v>31</v>
      </c>
      <c r="B159" s="27">
        <v>56</v>
      </c>
      <c r="C159" s="28" t="s">
        <v>295</v>
      </c>
      <c r="D159" s="29" t="s">
        <v>154</v>
      </c>
      <c r="E159" s="30" t="s">
        <v>155</v>
      </c>
      <c r="F159" s="238">
        <v>11.03</v>
      </c>
      <c r="G159" s="73">
        <v>0.95</v>
      </c>
      <c r="H159" s="73">
        <v>2.5</v>
      </c>
      <c r="I159" s="228">
        <v>0.0020203703703703707</v>
      </c>
      <c r="J159" s="173">
        <f>I162</f>
        <v>156</v>
      </c>
      <c r="K159" t="s">
        <v>156</v>
      </c>
      <c r="M159" s="2"/>
    </row>
    <row r="160" spans="1:13" ht="15">
      <c r="A160" s="97"/>
      <c r="B160" s="31"/>
      <c r="C160" s="32"/>
      <c r="D160" s="33"/>
      <c r="E160" s="32"/>
      <c r="F160" s="239"/>
      <c r="G160" s="226"/>
      <c r="H160" s="220"/>
      <c r="I160" s="229"/>
      <c r="J160" s="162">
        <f>J159</f>
        <v>156</v>
      </c>
      <c r="M160" s="2"/>
    </row>
    <row r="161" spans="1:13" ht="15">
      <c r="A161" s="97"/>
      <c r="B161" s="31"/>
      <c r="C161" s="32"/>
      <c r="D161" s="33"/>
      <c r="E161" s="32"/>
      <c r="F161" s="239">
        <f>IF(ISBLANK(F159),"",TRUNC(58.015*(11.5-F159)^1.81))</f>
        <v>14</v>
      </c>
      <c r="G161" s="221">
        <f>IF(ISBLANK(G159),"",INT(1.84523*(G159*100-75)^1.348))</f>
        <v>104</v>
      </c>
      <c r="H161" s="221">
        <f>IF(ISBLANK(H159),"",INT(0.188807*(H159*100-210)^1.41))</f>
        <v>34</v>
      </c>
      <c r="I161" s="221">
        <v>4</v>
      </c>
      <c r="J161" s="180">
        <f>J160</f>
        <v>156</v>
      </c>
      <c r="M161" s="2"/>
    </row>
    <row r="162" spans="1:13" ht="15">
      <c r="A162" s="97"/>
      <c r="B162" s="31"/>
      <c r="C162" s="32"/>
      <c r="D162" s="33"/>
      <c r="E162" s="32"/>
      <c r="F162" s="222"/>
      <c r="G162" s="222">
        <f>G161+F161</f>
        <v>118</v>
      </c>
      <c r="H162" s="222">
        <f>G162+H161</f>
        <v>152</v>
      </c>
      <c r="I162" s="222">
        <f>H162+I161</f>
        <v>156</v>
      </c>
      <c r="J162" s="162">
        <f>J161</f>
        <v>156</v>
      </c>
      <c r="M162" s="2"/>
    </row>
    <row r="163" spans="1:13" ht="15">
      <c r="A163" s="97"/>
      <c r="B163" s="31"/>
      <c r="C163" s="32"/>
      <c r="D163" s="33"/>
      <c r="E163" s="32"/>
      <c r="F163" s="174"/>
      <c r="G163" s="174"/>
      <c r="H163" s="174"/>
      <c r="I163" s="222"/>
      <c r="J163" s="162">
        <f>J162</f>
        <v>156</v>
      </c>
      <c r="M163" s="2"/>
    </row>
    <row r="164" spans="1:13" ht="15">
      <c r="A164" s="96">
        <v>32</v>
      </c>
      <c r="B164" s="27">
        <v>82</v>
      </c>
      <c r="C164" s="28" t="s">
        <v>290</v>
      </c>
      <c r="D164" s="29" t="s">
        <v>40</v>
      </c>
      <c r="E164" s="30" t="s">
        <v>6</v>
      </c>
      <c r="F164" s="238">
        <v>11.34</v>
      </c>
      <c r="G164" s="73">
        <v>0.9</v>
      </c>
      <c r="H164" s="73">
        <v>2.5</v>
      </c>
      <c r="I164" s="228">
        <v>0.0019885416666666667</v>
      </c>
      <c r="J164" s="173">
        <f>I167</f>
        <v>116</v>
      </c>
      <c r="K164" s="202" t="s">
        <v>281</v>
      </c>
      <c r="M164" s="2"/>
    </row>
    <row r="165" spans="1:13" ht="15">
      <c r="A165" s="96"/>
      <c r="B165" s="27"/>
      <c r="C165" s="32"/>
      <c r="D165" s="33"/>
      <c r="E165" s="32"/>
      <c r="F165" s="239"/>
      <c r="G165" s="226"/>
      <c r="H165" s="220"/>
      <c r="I165" s="229"/>
      <c r="J165" s="162">
        <f>J164</f>
        <v>116</v>
      </c>
      <c r="M165" s="2"/>
    </row>
    <row r="166" spans="1:13" ht="15">
      <c r="A166" s="96"/>
      <c r="B166" s="27"/>
      <c r="F166" s="239">
        <f>IF(ISBLANK(F164),"",TRUNC(58.015*(11.5-F164)^1.81))</f>
        <v>2</v>
      </c>
      <c r="G166" s="221">
        <f>IF(ISBLANK(G164),"",INT(1.84523*(G164*100-75)^1.348))</f>
        <v>71</v>
      </c>
      <c r="H166" s="221">
        <f>IF(ISBLANK(H164),"",INT(0.188807*(H164*100-210)^1.41))</f>
        <v>34</v>
      </c>
      <c r="I166" s="221">
        <v>9</v>
      </c>
      <c r="J166" s="180">
        <f>J165</f>
        <v>116</v>
      </c>
      <c r="M166" s="2"/>
    </row>
    <row r="167" spans="1:13" ht="15">
      <c r="A167" s="96"/>
      <c r="C167" s="28"/>
      <c r="D167" s="29"/>
      <c r="E167" s="30"/>
      <c r="F167" s="174"/>
      <c r="G167" s="222">
        <f>G166+F166</f>
        <v>73</v>
      </c>
      <c r="H167" s="222">
        <f>G167+H166</f>
        <v>107</v>
      </c>
      <c r="I167" s="222">
        <f>H167+I166</f>
        <v>116</v>
      </c>
      <c r="J167" s="162">
        <f>J166</f>
        <v>116</v>
      </c>
      <c r="M167" s="2"/>
    </row>
    <row r="168" spans="1:13" ht="15">
      <c r="A168" s="96"/>
      <c r="F168" s="193"/>
      <c r="G168" s="193"/>
      <c r="H168" s="192"/>
      <c r="I168" s="222"/>
      <c r="J168" s="162">
        <f>J167</f>
        <v>116</v>
      </c>
      <c r="M168" s="2"/>
    </row>
    <row r="169" spans="1:13" ht="15">
      <c r="A169" s="99" t="s">
        <v>65</v>
      </c>
      <c r="B169" s="27">
        <v>36</v>
      </c>
      <c r="C169" s="28" t="s">
        <v>206</v>
      </c>
      <c r="D169" s="29" t="s">
        <v>33</v>
      </c>
      <c r="E169" s="30" t="s">
        <v>56</v>
      </c>
      <c r="F169" s="238">
        <v>10.45</v>
      </c>
      <c r="G169" s="73">
        <v>0.95</v>
      </c>
      <c r="H169" s="73">
        <v>3.52</v>
      </c>
      <c r="I169" s="228">
        <v>0.0016634259259259258</v>
      </c>
      <c r="J169" s="173">
        <f>I172</f>
        <v>484</v>
      </c>
      <c r="K169" s="202" t="s">
        <v>63</v>
      </c>
      <c r="M169" s="2"/>
    </row>
    <row r="170" spans="1:10" ht="15">
      <c r="A170" s="97"/>
      <c r="F170" s="239"/>
      <c r="G170" s="226"/>
      <c r="H170" s="220"/>
      <c r="I170" s="229"/>
      <c r="J170" s="162">
        <f>J169</f>
        <v>484</v>
      </c>
    </row>
    <row r="171" spans="6:10" ht="15">
      <c r="F171" s="239">
        <f>IF(ISBLANK(F169),"",TRUNC(58.015*(11.5-F169)^1.81))</f>
        <v>63</v>
      </c>
      <c r="G171" s="221">
        <f>IF(ISBLANK(G169),"",INT(1.84523*(G169*100-75)^1.348))</f>
        <v>104</v>
      </c>
      <c r="H171" s="221">
        <f>IF(ISBLANK(H169),"",INT(0.188807*(H169*100-210)^1.41))</f>
        <v>204</v>
      </c>
      <c r="I171" s="221">
        <v>176</v>
      </c>
      <c r="J171" s="180">
        <f>J170</f>
        <v>484</v>
      </c>
    </row>
    <row r="172" spans="6:10" ht="15">
      <c r="F172" s="174"/>
      <c r="G172" s="222">
        <f>G171</f>
        <v>104</v>
      </c>
      <c r="H172" s="222">
        <f>G172+H171</f>
        <v>308</v>
      </c>
      <c r="I172" s="222">
        <f>H172+I171</f>
        <v>484</v>
      </c>
      <c r="J172" s="162">
        <f>J171</f>
        <v>484</v>
      </c>
    </row>
    <row r="173" spans="6:10" ht="15">
      <c r="F173" s="174"/>
      <c r="G173" s="174"/>
      <c r="H173" s="174"/>
      <c r="I173" s="222"/>
      <c r="J173" s="162">
        <f>J172</f>
        <v>484</v>
      </c>
    </row>
  </sheetData>
  <sheetProtection/>
  <mergeCells count="4">
    <mergeCell ref="A4:B4"/>
    <mergeCell ref="F4:I4"/>
    <mergeCell ref="C1:J2"/>
    <mergeCell ref="C3:I3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6.00390625" style="0" customWidth="1"/>
    <col min="2" max="2" width="7.421875" style="0" customWidth="1"/>
    <col min="3" max="3" width="25.28125" style="0" customWidth="1"/>
    <col min="4" max="4" width="11.00390625" style="0" customWidth="1"/>
    <col min="5" max="5" width="24.57421875" style="0" customWidth="1"/>
    <col min="10" max="10" width="5.421875" style="0" customWidth="1"/>
  </cols>
  <sheetData>
    <row r="1" spans="1:9" ht="33.75" customHeight="1">
      <c r="A1" s="248" t="s">
        <v>114</v>
      </c>
      <c r="B1" s="248"/>
      <c r="C1" s="248"/>
      <c r="D1" s="248"/>
      <c r="E1" s="248"/>
      <c r="F1" s="248"/>
      <c r="G1" s="248"/>
      <c r="H1" s="248"/>
      <c r="I1" s="248"/>
    </row>
    <row r="2" spans="1:9" ht="12.75" customHeight="1">
      <c r="A2" s="248"/>
      <c r="B2" s="248"/>
      <c r="C2" s="248"/>
      <c r="D2" s="248"/>
      <c r="E2" s="248"/>
      <c r="F2" s="248"/>
      <c r="G2" s="248"/>
      <c r="H2" s="248"/>
      <c r="I2" s="248"/>
    </row>
    <row r="3" spans="2:9" ht="9.75" customHeight="1">
      <c r="B3" s="36"/>
      <c r="C3" s="36"/>
      <c r="D3" s="36"/>
      <c r="E3" s="36"/>
      <c r="F3" s="36"/>
      <c r="G3" s="36"/>
      <c r="H3" s="36"/>
      <c r="I3" s="36"/>
    </row>
    <row r="4" spans="2:9" ht="27" customHeight="1">
      <c r="B4" s="243" t="s">
        <v>8</v>
      </c>
      <c r="C4" s="243"/>
      <c r="D4" s="246" t="s">
        <v>9</v>
      </c>
      <c r="E4" s="246"/>
      <c r="F4" s="246"/>
      <c r="G4" s="246"/>
      <c r="H4" s="246"/>
      <c r="I4" s="47"/>
    </row>
    <row r="5" spans="2:9" ht="18.75">
      <c r="B5" s="37" t="s">
        <v>125</v>
      </c>
      <c r="C5" s="48"/>
      <c r="D5" s="244" t="s">
        <v>10</v>
      </c>
      <c r="E5" s="244"/>
      <c r="F5" s="244"/>
      <c r="G5" s="244"/>
      <c r="H5" s="244"/>
      <c r="I5" s="48"/>
    </row>
    <row r="6" spans="2:9" ht="15.75">
      <c r="B6" s="46"/>
      <c r="C6" s="38"/>
      <c r="D6" s="243"/>
      <c r="E6" s="243"/>
      <c r="F6" s="37"/>
      <c r="G6" s="37"/>
      <c r="H6" s="37"/>
      <c r="I6" s="39"/>
    </row>
    <row r="7" spans="1:9" ht="30">
      <c r="A7" s="155" t="s">
        <v>27</v>
      </c>
      <c r="B7" s="163" t="s">
        <v>11</v>
      </c>
      <c r="C7" s="40" t="s">
        <v>12</v>
      </c>
      <c r="D7" s="40" t="s">
        <v>13</v>
      </c>
      <c r="E7" s="233" t="s">
        <v>14</v>
      </c>
      <c r="F7" s="40">
        <v>1</v>
      </c>
      <c r="G7" s="41">
        <v>2</v>
      </c>
      <c r="H7" s="42">
        <v>3</v>
      </c>
      <c r="I7" s="121" t="s">
        <v>15</v>
      </c>
    </row>
    <row r="8" spans="1:10" ht="15">
      <c r="A8" s="153">
        <v>1</v>
      </c>
      <c r="B8" s="54">
        <v>50</v>
      </c>
      <c r="C8" s="55" t="s">
        <v>136</v>
      </c>
      <c r="D8" s="56" t="s">
        <v>137</v>
      </c>
      <c r="E8" s="57" t="s">
        <v>138</v>
      </c>
      <c r="F8" s="130">
        <v>4.8</v>
      </c>
      <c r="G8" s="130">
        <v>4.63</v>
      </c>
      <c r="H8" s="133">
        <v>4.68</v>
      </c>
      <c r="I8" s="280">
        <f aca="true" t="shared" si="0" ref="I8:I37">MAX(F8:H8)</f>
        <v>4.8</v>
      </c>
      <c r="J8" s="102"/>
    </row>
    <row r="9" spans="1:10" ht="15">
      <c r="A9" s="153">
        <v>2</v>
      </c>
      <c r="B9" s="54">
        <v>15</v>
      </c>
      <c r="C9" s="55" t="s">
        <v>218</v>
      </c>
      <c r="D9" s="56" t="s">
        <v>33</v>
      </c>
      <c r="E9" s="57" t="s">
        <v>41</v>
      </c>
      <c r="F9" s="130">
        <v>4.3</v>
      </c>
      <c r="G9" s="131" t="s">
        <v>296</v>
      </c>
      <c r="H9" s="132">
        <v>4.4</v>
      </c>
      <c r="I9" s="280">
        <f t="shared" si="0"/>
        <v>4.4</v>
      </c>
      <c r="J9" s="102"/>
    </row>
    <row r="10" spans="1:10" ht="15">
      <c r="A10" s="153">
        <v>3</v>
      </c>
      <c r="B10" s="54">
        <v>5</v>
      </c>
      <c r="C10" s="55" t="s">
        <v>243</v>
      </c>
      <c r="D10" s="56" t="s">
        <v>30</v>
      </c>
      <c r="E10" s="57" t="s">
        <v>35</v>
      </c>
      <c r="F10" s="130">
        <v>3.9</v>
      </c>
      <c r="G10" s="131">
        <v>4.27</v>
      </c>
      <c r="H10" s="132">
        <v>4.35</v>
      </c>
      <c r="I10" s="280">
        <f t="shared" si="0"/>
        <v>4.35</v>
      </c>
      <c r="J10" s="102"/>
    </row>
    <row r="11" spans="1:10" ht="15">
      <c r="A11" s="153">
        <v>4</v>
      </c>
      <c r="B11" s="54">
        <v>7</v>
      </c>
      <c r="C11" s="55" t="s">
        <v>37</v>
      </c>
      <c r="D11" s="56" t="s">
        <v>33</v>
      </c>
      <c r="E11" s="57" t="s">
        <v>35</v>
      </c>
      <c r="F11" s="130">
        <v>4.2</v>
      </c>
      <c r="G11" s="131">
        <v>3.51</v>
      </c>
      <c r="H11" s="132">
        <v>3.92</v>
      </c>
      <c r="I11" s="280">
        <f t="shared" si="0"/>
        <v>4.2</v>
      </c>
      <c r="J11" s="102"/>
    </row>
    <row r="12" spans="1:10" ht="15">
      <c r="A12" s="153">
        <v>5</v>
      </c>
      <c r="B12" s="54">
        <v>1</v>
      </c>
      <c r="C12" s="55" t="s">
        <v>239</v>
      </c>
      <c r="D12" s="56" t="s">
        <v>30</v>
      </c>
      <c r="E12" s="57" t="s">
        <v>35</v>
      </c>
      <c r="F12" s="130">
        <v>3.96</v>
      </c>
      <c r="G12" s="131">
        <v>4.18</v>
      </c>
      <c r="H12" s="132">
        <v>4.06</v>
      </c>
      <c r="I12" s="280">
        <f t="shared" si="0"/>
        <v>4.18</v>
      </c>
      <c r="J12" s="102"/>
    </row>
    <row r="13" spans="1:10" ht="15">
      <c r="A13" s="153">
        <v>6</v>
      </c>
      <c r="B13" s="54">
        <v>51</v>
      </c>
      <c r="C13" s="55" t="s">
        <v>140</v>
      </c>
      <c r="D13" s="56" t="s">
        <v>28</v>
      </c>
      <c r="E13" s="57" t="s">
        <v>138</v>
      </c>
      <c r="F13" s="130">
        <v>4.15</v>
      </c>
      <c r="G13" s="130">
        <v>4.01</v>
      </c>
      <c r="H13" s="133">
        <v>3.77</v>
      </c>
      <c r="I13" s="280">
        <f t="shared" si="0"/>
        <v>4.15</v>
      </c>
      <c r="J13" s="102"/>
    </row>
    <row r="14" spans="1:10" ht="15">
      <c r="A14" s="153">
        <v>7</v>
      </c>
      <c r="B14" s="54">
        <v>6</v>
      </c>
      <c r="C14" s="55" t="s">
        <v>36</v>
      </c>
      <c r="D14" s="56" t="s">
        <v>33</v>
      </c>
      <c r="E14" s="57" t="s">
        <v>35</v>
      </c>
      <c r="F14" s="130">
        <v>4.11</v>
      </c>
      <c r="G14" s="131">
        <v>4.13</v>
      </c>
      <c r="H14" s="132">
        <v>3.06</v>
      </c>
      <c r="I14" s="280">
        <f t="shared" si="0"/>
        <v>4.13</v>
      </c>
      <c r="J14" s="102"/>
    </row>
    <row r="15" spans="1:10" ht="15">
      <c r="A15" s="153">
        <v>8</v>
      </c>
      <c r="B15" s="54">
        <v>10</v>
      </c>
      <c r="C15" s="117" t="s">
        <v>245</v>
      </c>
      <c r="D15" s="56" t="s">
        <v>30</v>
      </c>
      <c r="E15" s="57" t="s">
        <v>35</v>
      </c>
      <c r="F15" s="130">
        <v>3.85</v>
      </c>
      <c r="G15" s="130">
        <v>4.09</v>
      </c>
      <c r="H15" s="133">
        <v>3.93</v>
      </c>
      <c r="I15" s="280">
        <f t="shared" si="0"/>
        <v>4.09</v>
      </c>
      <c r="J15" s="102"/>
    </row>
    <row r="16" spans="1:10" ht="15">
      <c r="A16" s="153">
        <v>9</v>
      </c>
      <c r="B16" s="54">
        <v>57</v>
      </c>
      <c r="C16" s="55" t="s">
        <v>254</v>
      </c>
      <c r="D16" s="56" t="s">
        <v>255</v>
      </c>
      <c r="E16" s="57" t="s">
        <v>5</v>
      </c>
      <c r="F16" s="130">
        <v>4.01</v>
      </c>
      <c r="G16" s="131">
        <v>3.88</v>
      </c>
      <c r="H16" s="132">
        <v>3.86</v>
      </c>
      <c r="I16" s="280">
        <f t="shared" si="0"/>
        <v>4.01</v>
      </c>
      <c r="J16" s="102"/>
    </row>
    <row r="17" spans="1:10" ht="15">
      <c r="A17" s="153">
        <v>10</v>
      </c>
      <c r="B17" s="54">
        <v>16</v>
      </c>
      <c r="C17" s="51" t="s">
        <v>219</v>
      </c>
      <c r="D17" s="52" t="s">
        <v>30</v>
      </c>
      <c r="E17" s="51" t="s">
        <v>41</v>
      </c>
      <c r="F17" s="130">
        <v>4.01</v>
      </c>
      <c r="G17" s="131">
        <v>3.83</v>
      </c>
      <c r="H17" s="132" t="s">
        <v>296</v>
      </c>
      <c r="I17" s="280">
        <f t="shared" si="0"/>
        <v>4.01</v>
      </c>
      <c r="J17" s="102"/>
    </row>
    <row r="18" spans="1:10" ht="15">
      <c r="A18" s="153">
        <v>11</v>
      </c>
      <c r="B18" s="54">
        <v>58</v>
      </c>
      <c r="C18" s="55" t="s">
        <v>256</v>
      </c>
      <c r="D18" s="56" t="s">
        <v>255</v>
      </c>
      <c r="E18" s="57" t="s">
        <v>5</v>
      </c>
      <c r="F18" s="130">
        <v>3.98</v>
      </c>
      <c r="G18" s="131" t="s">
        <v>296</v>
      </c>
      <c r="H18" s="132" t="s">
        <v>296</v>
      </c>
      <c r="I18" s="280">
        <f t="shared" si="0"/>
        <v>3.98</v>
      </c>
      <c r="J18" s="102"/>
    </row>
    <row r="19" spans="1:10" ht="15">
      <c r="A19" s="153">
        <v>12</v>
      </c>
      <c r="B19" s="54">
        <v>11</v>
      </c>
      <c r="C19" s="51" t="s">
        <v>246</v>
      </c>
      <c r="D19" s="52" t="s">
        <v>33</v>
      </c>
      <c r="E19" s="51" t="s">
        <v>35</v>
      </c>
      <c r="F19" s="130">
        <v>3.97</v>
      </c>
      <c r="G19" s="130">
        <v>3.78</v>
      </c>
      <c r="H19" s="133">
        <v>3.87</v>
      </c>
      <c r="I19" s="280">
        <f t="shared" si="0"/>
        <v>3.97</v>
      </c>
      <c r="J19" s="102"/>
    </row>
    <row r="20" spans="1:10" ht="15">
      <c r="A20" s="153">
        <v>13</v>
      </c>
      <c r="B20" s="54">
        <v>8</v>
      </c>
      <c r="C20" s="51" t="s">
        <v>88</v>
      </c>
      <c r="D20" s="52" t="s">
        <v>33</v>
      </c>
      <c r="E20" s="51" t="s">
        <v>35</v>
      </c>
      <c r="F20" s="130">
        <v>3.97</v>
      </c>
      <c r="G20" s="131">
        <v>3.7</v>
      </c>
      <c r="H20" s="132">
        <v>3.79</v>
      </c>
      <c r="I20" s="280">
        <f t="shared" si="0"/>
        <v>3.97</v>
      </c>
      <c r="J20" s="102"/>
    </row>
    <row r="21" spans="1:10" ht="15">
      <c r="A21" s="153">
        <v>14</v>
      </c>
      <c r="B21" s="54">
        <v>14</v>
      </c>
      <c r="C21" s="55" t="s">
        <v>93</v>
      </c>
      <c r="D21" s="56" t="s">
        <v>33</v>
      </c>
      <c r="E21" s="57" t="s">
        <v>41</v>
      </c>
      <c r="F21" s="130">
        <v>3.95</v>
      </c>
      <c r="G21" s="131" t="s">
        <v>296</v>
      </c>
      <c r="H21" s="132" t="s">
        <v>296</v>
      </c>
      <c r="I21" s="280">
        <f t="shared" si="0"/>
        <v>3.95</v>
      </c>
      <c r="J21" s="102"/>
    </row>
    <row r="22" spans="1:10" ht="15">
      <c r="A22" s="153">
        <v>15</v>
      </c>
      <c r="B22" s="50">
        <v>53</v>
      </c>
      <c r="C22" s="117" t="s">
        <v>132</v>
      </c>
      <c r="D22" s="56" t="s">
        <v>133</v>
      </c>
      <c r="E22" s="57" t="s">
        <v>39</v>
      </c>
      <c r="F22" s="130">
        <v>3.66</v>
      </c>
      <c r="G22" s="131">
        <v>3.94</v>
      </c>
      <c r="H22" s="132" t="s">
        <v>296</v>
      </c>
      <c r="I22" s="280">
        <f t="shared" si="0"/>
        <v>3.94</v>
      </c>
      <c r="J22" s="102"/>
    </row>
    <row r="23" spans="1:10" ht="15">
      <c r="A23" s="153">
        <v>16</v>
      </c>
      <c r="B23" s="54">
        <v>17</v>
      </c>
      <c r="C23" s="55" t="s">
        <v>94</v>
      </c>
      <c r="D23" s="56" t="s">
        <v>33</v>
      </c>
      <c r="E23" s="57" t="s">
        <v>41</v>
      </c>
      <c r="F23" s="130">
        <v>3.63</v>
      </c>
      <c r="G23" s="130" t="s">
        <v>296</v>
      </c>
      <c r="H23" s="133">
        <v>3.87</v>
      </c>
      <c r="I23" s="280">
        <f t="shared" si="0"/>
        <v>3.87</v>
      </c>
      <c r="J23" s="102"/>
    </row>
    <row r="24" spans="1:10" ht="15">
      <c r="A24" s="153">
        <v>17</v>
      </c>
      <c r="B24" s="54">
        <v>52</v>
      </c>
      <c r="C24" s="55" t="s">
        <v>141</v>
      </c>
      <c r="D24" s="56" t="s">
        <v>142</v>
      </c>
      <c r="E24" s="57" t="s">
        <v>138</v>
      </c>
      <c r="F24" s="130">
        <v>3.8</v>
      </c>
      <c r="G24" s="130">
        <v>3.71</v>
      </c>
      <c r="H24" s="133">
        <v>3.54</v>
      </c>
      <c r="I24" s="280">
        <f t="shared" si="0"/>
        <v>3.8</v>
      </c>
      <c r="J24" s="102"/>
    </row>
    <row r="25" spans="1:10" ht="15">
      <c r="A25" s="153">
        <v>18</v>
      </c>
      <c r="B25" s="54">
        <v>9</v>
      </c>
      <c r="C25" s="55" t="s">
        <v>244</v>
      </c>
      <c r="D25" s="56" t="s">
        <v>33</v>
      </c>
      <c r="E25" s="57" t="s">
        <v>35</v>
      </c>
      <c r="F25" s="130">
        <v>3.57</v>
      </c>
      <c r="G25" s="130">
        <v>3.78</v>
      </c>
      <c r="H25" s="133">
        <v>3.35</v>
      </c>
      <c r="I25" s="280">
        <f t="shared" si="0"/>
        <v>3.78</v>
      </c>
      <c r="J25" s="102"/>
    </row>
    <row r="26" spans="1:10" ht="15">
      <c r="A26" s="153">
        <v>19</v>
      </c>
      <c r="B26" s="54">
        <v>19</v>
      </c>
      <c r="C26" s="51" t="s">
        <v>220</v>
      </c>
      <c r="D26" s="52" t="s">
        <v>33</v>
      </c>
      <c r="E26" s="51" t="s">
        <v>41</v>
      </c>
      <c r="F26" s="130" t="s">
        <v>296</v>
      </c>
      <c r="G26" s="131">
        <v>3.77</v>
      </c>
      <c r="H26" s="132">
        <v>3.43</v>
      </c>
      <c r="I26" s="280">
        <f t="shared" si="0"/>
        <v>3.77</v>
      </c>
      <c r="J26" s="102"/>
    </row>
    <row r="27" spans="1:10" ht="15">
      <c r="A27" s="153">
        <v>20</v>
      </c>
      <c r="B27" s="50">
        <v>55</v>
      </c>
      <c r="C27" s="51" t="s">
        <v>101</v>
      </c>
      <c r="D27" s="52" t="s">
        <v>102</v>
      </c>
      <c r="E27" s="51" t="s">
        <v>5</v>
      </c>
      <c r="F27" s="130">
        <v>3.19</v>
      </c>
      <c r="G27" s="131">
        <v>3.74</v>
      </c>
      <c r="H27" s="133" t="s">
        <v>296</v>
      </c>
      <c r="I27" s="280">
        <f t="shared" si="0"/>
        <v>3.74</v>
      </c>
      <c r="J27" s="102"/>
    </row>
    <row r="28" spans="1:10" ht="15">
      <c r="A28" s="153">
        <v>21</v>
      </c>
      <c r="B28" s="50">
        <v>2</v>
      </c>
      <c r="C28" s="51" t="s">
        <v>240</v>
      </c>
      <c r="D28" s="52" t="s">
        <v>30</v>
      </c>
      <c r="E28" s="51" t="s">
        <v>35</v>
      </c>
      <c r="F28" s="130">
        <v>3.67</v>
      </c>
      <c r="G28" s="130">
        <v>3.59</v>
      </c>
      <c r="H28" s="133">
        <v>3.58</v>
      </c>
      <c r="I28" s="280">
        <f t="shared" si="0"/>
        <v>3.67</v>
      </c>
      <c r="J28" s="102"/>
    </row>
    <row r="29" spans="1:10" ht="15">
      <c r="A29" s="153">
        <v>22</v>
      </c>
      <c r="B29" s="54">
        <v>63</v>
      </c>
      <c r="C29" s="55" t="s">
        <v>31</v>
      </c>
      <c r="D29" s="56" t="s">
        <v>42</v>
      </c>
      <c r="E29" s="57" t="s">
        <v>6</v>
      </c>
      <c r="F29" s="130" t="s">
        <v>296</v>
      </c>
      <c r="G29" s="131">
        <v>3.2</v>
      </c>
      <c r="H29" s="133">
        <v>3.66</v>
      </c>
      <c r="I29" s="280">
        <f t="shared" si="0"/>
        <v>3.66</v>
      </c>
      <c r="J29" s="102"/>
    </row>
    <row r="30" spans="1:10" ht="15">
      <c r="A30" s="153">
        <v>23</v>
      </c>
      <c r="B30" s="54">
        <v>48</v>
      </c>
      <c r="C30" s="55" t="s">
        <v>157</v>
      </c>
      <c r="D30" s="56" t="s">
        <v>158</v>
      </c>
      <c r="E30" s="57" t="s">
        <v>155</v>
      </c>
      <c r="F30" s="130">
        <v>3.5</v>
      </c>
      <c r="G30" s="130">
        <v>3.38</v>
      </c>
      <c r="H30" s="133">
        <v>3.44</v>
      </c>
      <c r="I30" s="280">
        <f t="shared" si="0"/>
        <v>3.5</v>
      </c>
      <c r="J30" s="102"/>
    </row>
    <row r="31" spans="1:10" ht="15">
      <c r="A31" s="153">
        <v>24</v>
      </c>
      <c r="B31" s="54">
        <v>18</v>
      </c>
      <c r="C31" s="55" t="s">
        <v>96</v>
      </c>
      <c r="D31" s="56" t="s">
        <v>33</v>
      </c>
      <c r="E31" s="57" t="s">
        <v>41</v>
      </c>
      <c r="F31" s="130">
        <v>3.49</v>
      </c>
      <c r="G31" s="130">
        <v>3.29</v>
      </c>
      <c r="H31" s="133" t="s">
        <v>296</v>
      </c>
      <c r="I31" s="280">
        <f t="shared" si="0"/>
        <v>3.49</v>
      </c>
      <c r="J31" s="102"/>
    </row>
    <row r="32" spans="1:10" ht="15">
      <c r="A32" s="153">
        <v>25</v>
      </c>
      <c r="B32" s="54">
        <v>3</v>
      </c>
      <c r="C32" s="55" t="s">
        <v>242</v>
      </c>
      <c r="D32" s="56" t="s">
        <v>33</v>
      </c>
      <c r="E32" s="57" t="s">
        <v>35</v>
      </c>
      <c r="F32" s="130">
        <v>3.47</v>
      </c>
      <c r="G32" s="130">
        <v>3.32</v>
      </c>
      <c r="H32" s="133" t="s">
        <v>296</v>
      </c>
      <c r="I32" s="280">
        <f t="shared" si="0"/>
        <v>3.47</v>
      </c>
      <c r="J32" s="102"/>
    </row>
    <row r="33" spans="1:10" ht="15">
      <c r="A33" s="153">
        <v>26</v>
      </c>
      <c r="B33" s="54">
        <v>45</v>
      </c>
      <c r="C33" s="55" t="s">
        <v>76</v>
      </c>
      <c r="D33" s="56" t="s">
        <v>77</v>
      </c>
      <c r="E33" s="57" t="s">
        <v>68</v>
      </c>
      <c r="F33" s="130" t="s">
        <v>296</v>
      </c>
      <c r="G33" s="130">
        <v>3.12</v>
      </c>
      <c r="H33" s="133">
        <v>3.45</v>
      </c>
      <c r="I33" s="280">
        <f t="shared" si="0"/>
        <v>3.45</v>
      </c>
      <c r="J33" s="102"/>
    </row>
    <row r="34" spans="1:10" ht="15">
      <c r="A34" s="153">
        <v>27</v>
      </c>
      <c r="B34" s="54">
        <v>60</v>
      </c>
      <c r="C34" s="55" t="s">
        <v>257</v>
      </c>
      <c r="D34" s="56" t="s">
        <v>258</v>
      </c>
      <c r="E34" s="57" t="s">
        <v>5</v>
      </c>
      <c r="F34" s="130">
        <v>2.86</v>
      </c>
      <c r="G34" s="131">
        <v>3.44</v>
      </c>
      <c r="H34" s="133">
        <v>3.33</v>
      </c>
      <c r="I34" s="280">
        <f t="shared" si="0"/>
        <v>3.44</v>
      </c>
      <c r="J34" s="102"/>
    </row>
    <row r="35" spans="1:10" ht="15">
      <c r="A35" s="153">
        <v>28</v>
      </c>
      <c r="B35" s="54">
        <v>59</v>
      </c>
      <c r="C35" s="55" t="s">
        <v>110</v>
      </c>
      <c r="D35" s="56" t="s">
        <v>111</v>
      </c>
      <c r="E35" s="57" t="s">
        <v>5</v>
      </c>
      <c r="F35" s="130">
        <v>3.05</v>
      </c>
      <c r="G35" s="130">
        <v>3.43</v>
      </c>
      <c r="H35" s="133">
        <v>2.44</v>
      </c>
      <c r="I35" s="280">
        <f t="shared" si="0"/>
        <v>3.43</v>
      </c>
      <c r="J35" s="102"/>
    </row>
    <row r="36" spans="1:10" ht="15">
      <c r="A36" s="153">
        <v>29</v>
      </c>
      <c r="B36" s="54">
        <v>56</v>
      </c>
      <c r="C36" s="55" t="s">
        <v>108</v>
      </c>
      <c r="D36" s="56" t="s">
        <v>109</v>
      </c>
      <c r="E36" s="57" t="s">
        <v>5</v>
      </c>
      <c r="F36" s="130">
        <v>3.3</v>
      </c>
      <c r="G36" s="130" t="s">
        <v>296</v>
      </c>
      <c r="H36" s="133">
        <v>3.11</v>
      </c>
      <c r="I36" s="280">
        <f t="shared" si="0"/>
        <v>3.3</v>
      </c>
      <c r="J36" s="102"/>
    </row>
    <row r="37" spans="1:10" ht="15">
      <c r="A37" s="153">
        <v>30</v>
      </c>
      <c r="B37" s="50">
        <v>33</v>
      </c>
      <c r="C37" s="51" t="s">
        <v>182</v>
      </c>
      <c r="D37" s="52" t="s">
        <v>62</v>
      </c>
      <c r="E37" s="51" t="s">
        <v>180</v>
      </c>
      <c r="F37" s="130">
        <v>3.17</v>
      </c>
      <c r="G37" s="130">
        <v>3.14</v>
      </c>
      <c r="H37" s="133">
        <v>3.09</v>
      </c>
      <c r="I37" s="280">
        <f t="shared" si="0"/>
        <v>3.17</v>
      </c>
      <c r="J37" s="102"/>
    </row>
    <row r="42" spans="1:9" ht="17.25" customHeight="1">
      <c r="A42" s="248" t="s">
        <v>114</v>
      </c>
      <c r="B42" s="248"/>
      <c r="C42" s="248"/>
      <c r="D42" s="248"/>
      <c r="E42" s="248"/>
      <c r="F42" s="248"/>
      <c r="G42" s="248"/>
      <c r="H42" s="248"/>
      <c r="I42" s="248"/>
    </row>
    <row r="43" spans="1:9" ht="30.75" customHeight="1">
      <c r="A43" s="248"/>
      <c r="B43" s="248"/>
      <c r="C43" s="248"/>
      <c r="D43" s="248"/>
      <c r="E43" s="248"/>
      <c r="F43" s="248"/>
      <c r="G43" s="248"/>
      <c r="H43" s="248"/>
      <c r="I43" s="248"/>
    </row>
    <row r="44" spans="2:9" ht="23.25">
      <c r="B44" s="36"/>
      <c r="C44" s="36"/>
      <c r="D44" s="36"/>
      <c r="E44" s="36"/>
      <c r="F44" s="36"/>
      <c r="G44" s="36"/>
      <c r="H44" s="36"/>
      <c r="I44" s="36"/>
    </row>
    <row r="45" spans="2:9" ht="27">
      <c r="B45" s="243" t="s">
        <v>8</v>
      </c>
      <c r="C45" s="243"/>
      <c r="D45" s="246" t="s">
        <v>9</v>
      </c>
      <c r="E45" s="246"/>
      <c r="F45" s="246"/>
      <c r="G45" s="246"/>
      <c r="H45" s="246"/>
      <c r="I45" s="47"/>
    </row>
    <row r="46" spans="2:9" ht="18.75">
      <c r="B46" s="37" t="s">
        <v>125</v>
      </c>
      <c r="C46" s="48"/>
      <c r="D46" s="244" t="s">
        <v>16</v>
      </c>
      <c r="E46" s="244"/>
      <c r="F46" s="244"/>
      <c r="G46" s="244"/>
      <c r="H46" s="244"/>
      <c r="I46" s="48"/>
    </row>
    <row r="47" spans="2:9" ht="15.75">
      <c r="B47" s="46"/>
      <c r="C47" s="38"/>
      <c r="D47" s="243"/>
      <c r="E47" s="243"/>
      <c r="F47" s="37"/>
      <c r="G47" s="37"/>
      <c r="H47" s="37"/>
      <c r="I47" s="39"/>
    </row>
    <row r="48" spans="1:9" ht="30">
      <c r="A48" s="197" t="s">
        <v>27</v>
      </c>
      <c r="B48" s="86" t="s">
        <v>11</v>
      </c>
      <c r="C48" s="49" t="s">
        <v>12</v>
      </c>
      <c r="D48" s="49" t="s">
        <v>13</v>
      </c>
      <c r="E48" s="42" t="s">
        <v>14</v>
      </c>
      <c r="F48" s="41">
        <v>1</v>
      </c>
      <c r="G48" s="41">
        <v>2</v>
      </c>
      <c r="H48" s="42">
        <v>3</v>
      </c>
      <c r="I48" s="121" t="s">
        <v>15</v>
      </c>
    </row>
    <row r="49" spans="1:10" ht="15">
      <c r="A49" s="153">
        <v>1</v>
      </c>
      <c r="B49" s="50">
        <v>60</v>
      </c>
      <c r="C49" s="51" t="s">
        <v>126</v>
      </c>
      <c r="D49" s="52" t="s">
        <v>127</v>
      </c>
      <c r="E49" s="51" t="s">
        <v>39</v>
      </c>
      <c r="F49" s="131">
        <v>4.45</v>
      </c>
      <c r="G49" s="131">
        <v>4.33</v>
      </c>
      <c r="H49" s="133">
        <v>4.46</v>
      </c>
      <c r="I49" s="280">
        <f aca="true" t="shared" si="1" ref="I49:I80">MAX(F49:H49)</f>
        <v>4.46</v>
      </c>
      <c r="J49" s="102"/>
    </row>
    <row r="50" spans="1:10" ht="15">
      <c r="A50" s="153">
        <v>2</v>
      </c>
      <c r="B50" s="50">
        <v>70</v>
      </c>
      <c r="C50" s="51" t="s">
        <v>83</v>
      </c>
      <c r="D50" s="52" t="s">
        <v>262</v>
      </c>
      <c r="E50" s="51" t="s">
        <v>6</v>
      </c>
      <c r="F50" s="131">
        <v>4.18</v>
      </c>
      <c r="G50" s="131">
        <v>4.11</v>
      </c>
      <c r="H50" s="132">
        <v>4.42</v>
      </c>
      <c r="I50" s="280">
        <f t="shared" si="1"/>
        <v>4.42</v>
      </c>
      <c r="J50" s="102"/>
    </row>
    <row r="51" spans="1:10" ht="15">
      <c r="A51" s="153">
        <v>3</v>
      </c>
      <c r="B51" s="50">
        <v>40</v>
      </c>
      <c r="C51" s="55" t="s">
        <v>58</v>
      </c>
      <c r="D51" s="56" t="s">
        <v>33</v>
      </c>
      <c r="E51" s="57" t="s">
        <v>56</v>
      </c>
      <c r="F51" s="131">
        <v>4.24</v>
      </c>
      <c r="G51" s="131">
        <v>4.12</v>
      </c>
      <c r="H51" s="133">
        <v>4.38</v>
      </c>
      <c r="I51" s="280">
        <f t="shared" si="1"/>
        <v>4.38</v>
      </c>
      <c r="J51" s="102"/>
    </row>
    <row r="52" spans="1:10" ht="15">
      <c r="A52" s="153">
        <v>4</v>
      </c>
      <c r="B52" s="50">
        <v>42</v>
      </c>
      <c r="C52" s="55" t="s">
        <v>208</v>
      </c>
      <c r="D52" s="56" t="s">
        <v>33</v>
      </c>
      <c r="E52" s="57" t="s">
        <v>56</v>
      </c>
      <c r="F52" s="131" t="s">
        <v>296</v>
      </c>
      <c r="G52" s="131">
        <v>2.69</v>
      </c>
      <c r="H52" s="133">
        <v>4.3</v>
      </c>
      <c r="I52" s="280">
        <f t="shared" si="1"/>
        <v>4.3</v>
      </c>
      <c r="J52" s="102"/>
    </row>
    <row r="53" spans="1:10" ht="15">
      <c r="A53" s="153">
        <v>5</v>
      </c>
      <c r="B53" s="54">
        <v>57</v>
      </c>
      <c r="C53" s="55" t="s">
        <v>147</v>
      </c>
      <c r="D53" s="56" t="s">
        <v>148</v>
      </c>
      <c r="E53" s="57" t="s">
        <v>149</v>
      </c>
      <c r="F53" s="131">
        <v>4.02</v>
      </c>
      <c r="G53" s="131">
        <v>3.86</v>
      </c>
      <c r="H53" s="132">
        <v>3.96</v>
      </c>
      <c r="I53" s="280">
        <f t="shared" si="1"/>
        <v>4.02</v>
      </c>
      <c r="J53" s="102"/>
    </row>
    <row r="54" spans="1:10" ht="15">
      <c r="A54" s="153">
        <v>6</v>
      </c>
      <c r="B54" s="54">
        <v>37</v>
      </c>
      <c r="C54" s="55" t="s">
        <v>55</v>
      </c>
      <c r="D54" s="56" t="s">
        <v>30</v>
      </c>
      <c r="E54" s="57" t="s">
        <v>56</v>
      </c>
      <c r="F54" s="131">
        <v>3.65</v>
      </c>
      <c r="G54" s="131">
        <v>3.33</v>
      </c>
      <c r="H54" s="132">
        <v>3.95</v>
      </c>
      <c r="I54" s="280">
        <f t="shared" si="1"/>
        <v>3.95</v>
      </c>
      <c r="J54" s="102"/>
    </row>
    <row r="55" spans="1:10" ht="15">
      <c r="A55" s="153">
        <v>7</v>
      </c>
      <c r="B55" s="50">
        <v>1</v>
      </c>
      <c r="C55" s="55" t="s">
        <v>230</v>
      </c>
      <c r="D55" s="56" t="s">
        <v>30</v>
      </c>
      <c r="E55" s="57" t="s">
        <v>35</v>
      </c>
      <c r="F55" s="131">
        <v>3.87</v>
      </c>
      <c r="G55" s="131">
        <v>3.86</v>
      </c>
      <c r="H55" s="132">
        <v>3.6</v>
      </c>
      <c r="I55" s="280">
        <f t="shared" si="1"/>
        <v>3.87</v>
      </c>
      <c r="J55" s="102"/>
    </row>
    <row r="56" spans="1:10" ht="15">
      <c r="A56" s="153">
        <v>8</v>
      </c>
      <c r="B56" s="50">
        <v>63</v>
      </c>
      <c r="C56" s="55" t="s">
        <v>98</v>
      </c>
      <c r="D56" s="56" t="s">
        <v>99</v>
      </c>
      <c r="E56" s="57" t="s">
        <v>5</v>
      </c>
      <c r="F56" s="131">
        <v>3.87</v>
      </c>
      <c r="G56" s="131">
        <v>3.64</v>
      </c>
      <c r="H56" s="133">
        <v>3.7</v>
      </c>
      <c r="I56" s="280">
        <f t="shared" si="1"/>
        <v>3.87</v>
      </c>
      <c r="J56" s="102"/>
    </row>
    <row r="57" spans="1:10" ht="15">
      <c r="A57" s="153">
        <v>9</v>
      </c>
      <c r="B57" s="50">
        <v>21</v>
      </c>
      <c r="C57" s="51" t="s">
        <v>38</v>
      </c>
      <c r="D57" s="52" t="s">
        <v>33</v>
      </c>
      <c r="E57" s="51" t="s">
        <v>89</v>
      </c>
      <c r="F57" s="131">
        <v>3.58</v>
      </c>
      <c r="G57" s="131">
        <v>3.78</v>
      </c>
      <c r="H57" s="132">
        <v>3.82</v>
      </c>
      <c r="I57" s="280">
        <f t="shared" si="1"/>
        <v>3.82</v>
      </c>
      <c r="J57" s="102"/>
    </row>
    <row r="58" spans="1:10" ht="15">
      <c r="A58" s="153">
        <v>10</v>
      </c>
      <c r="B58" s="54">
        <v>65</v>
      </c>
      <c r="C58" s="55" t="s">
        <v>249</v>
      </c>
      <c r="D58" s="56" t="s">
        <v>250</v>
      </c>
      <c r="E58" s="57" t="s">
        <v>5</v>
      </c>
      <c r="F58" s="131" t="s">
        <v>296</v>
      </c>
      <c r="G58" s="131">
        <v>3.8</v>
      </c>
      <c r="H58" s="132">
        <v>3.69</v>
      </c>
      <c r="I58" s="280">
        <f t="shared" si="1"/>
        <v>3.8</v>
      </c>
      <c r="J58" s="102"/>
    </row>
    <row r="59" spans="1:10" ht="15">
      <c r="A59" s="153">
        <v>11</v>
      </c>
      <c r="B59" s="50">
        <v>73</v>
      </c>
      <c r="C59" s="51" t="s">
        <v>263</v>
      </c>
      <c r="D59" s="52" t="s">
        <v>264</v>
      </c>
      <c r="E59" s="51" t="s">
        <v>6</v>
      </c>
      <c r="F59" s="131" t="s">
        <v>296</v>
      </c>
      <c r="G59" s="131">
        <v>3.42</v>
      </c>
      <c r="H59" s="132">
        <v>3.77</v>
      </c>
      <c r="I59" s="280">
        <f t="shared" si="1"/>
        <v>3.77</v>
      </c>
      <c r="J59" s="102"/>
    </row>
    <row r="60" spans="1:10" ht="15">
      <c r="A60" s="153">
        <v>12</v>
      </c>
      <c r="B60" s="50">
        <v>9</v>
      </c>
      <c r="C60" s="51" t="s">
        <v>87</v>
      </c>
      <c r="D60" s="52" t="s">
        <v>33</v>
      </c>
      <c r="E60" s="51" t="s">
        <v>35</v>
      </c>
      <c r="F60" s="131">
        <v>3.74</v>
      </c>
      <c r="G60" s="131">
        <v>3.43</v>
      </c>
      <c r="H60" s="132">
        <v>3.75</v>
      </c>
      <c r="I60" s="280">
        <f t="shared" si="1"/>
        <v>3.75</v>
      </c>
      <c r="J60" s="102"/>
    </row>
    <row r="61" spans="1:10" ht="15">
      <c r="A61" s="153">
        <v>13</v>
      </c>
      <c r="B61" s="50">
        <v>72</v>
      </c>
      <c r="C61" s="51" t="s">
        <v>29</v>
      </c>
      <c r="D61" s="52" t="s">
        <v>28</v>
      </c>
      <c r="E61" s="51" t="s">
        <v>6</v>
      </c>
      <c r="F61" s="131">
        <v>3.68</v>
      </c>
      <c r="G61" s="131">
        <v>3.64</v>
      </c>
      <c r="H61" s="132">
        <v>3.74</v>
      </c>
      <c r="I61" s="280">
        <f t="shared" si="1"/>
        <v>3.74</v>
      </c>
      <c r="J61" s="102"/>
    </row>
    <row r="62" spans="1:10" ht="15">
      <c r="A62" s="153">
        <v>14</v>
      </c>
      <c r="B62" s="114">
        <v>3</v>
      </c>
      <c r="C62" s="55" t="s">
        <v>233</v>
      </c>
      <c r="D62" s="56" t="s">
        <v>30</v>
      </c>
      <c r="E62" s="57" t="s">
        <v>35</v>
      </c>
      <c r="F62" s="131">
        <v>3.73</v>
      </c>
      <c r="G62" s="131">
        <v>3.35</v>
      </c>
      <c r="H62" s="133">
        <v>3.24</v>
      </c>
      <c r="I62" s="280">
        <f t="shared" si="1"/>
        <v>3.73</v>
      </c>
      <c r="J62" s="102"/>
    </row>
    <row r="63" spans="1:10" ht="15">
      <c r="A63" s="153">
        <v>15</v>
      </c>
      <c r="B63" s="50">
        <v>11</v>
      </c>
      <c r="C63" s="55" t="s">
        <v>238</v>
      </c>
      <c r="D63" s="56" t="s">
        <v>30</v>
      </c>
      <c r="E63" s="57" t="s">
        <v>35</v>
      </c>
      <c r="F63" s="131" t="s">
        <v>296</v>
      </c>
      <c r="G63" s="131">
        <v>3.45</v>
      </c>
      <c r="H63" s="132">
        <v>3.72</v>
      </c>
      <c r="I63" s="280">
        <f t="shared" si="1"/>
        <v>3.72</v>
      </c>
      <c r="J63" s="102"/>
    </row>
    <row r="64" spans="1:10" ht="15">
      <c r="A64" s="153">
        <v>16</v>
      </c>
      <c r="B64" s="54">
        <v>62</v>
      </c>
      <c r="C64" s="55" t="s">
        <v>247</v>
      </c>
      <c r="D64" s="56" t="s">
        <v>248</v>
      </c>
      <c r="E64" s="57" t="s">
        <v>5</v>
      </c>
      <c r="F64" s="131">
        <v>3.64</v>
      </c>
      <c r="G64" s="131">
        <v>3.58</v>
      </c>
      <c r="H64" s="132">
        <v>3.71</v>
      </c>
      <c r="I64" s="280">
        <f t="shared" si="1"/>
        <v>3.71</v>
      </c>
      <c r="J64" s="102"/>
    </row>
    <row r="65" spans="1:10" ht="15">
      <c r="A65" s="153">
        <v>17</v>
      </c>
      <c r="B65" s="50">
        <v>43</v>
      </c>
      <c r="C65" s="51" t="s">
        <v>209</v>
      </c>
      <c r="D65" s="52" t="s">
        <v>30</v>
      </c>
      <c r="E65" s="51" t="s">
        <v>56</v>
      </c>
      <c r="F65" s="131" t="s">
        <v>296</v>
      </c>
      <c r="G65" s="131">
        <v>3.67</v>
      </c>
      <c r="H65" s="132">
        <v>3.65</v>
      </c>
      <c r="I65" s="280">
        <f t="shared" si="1"/>
        <v>3.67</v>
      </c>
      <c r="J65" s="102"/>
    </row>
    <row r="66" spans="1:10" ht="15">
      <c r="A66" s="153">
        <v>18</v>
      </c>
      <c r="B66" s="54">
        <v>61</v>
      </c>
      <c r="C66" s="55" t="s">
        <v>129</v>
      </c>
      <c r="D66" s="56" t="s">
        <v>130</v>
      </c>
      <c r="E66" s="57" t="s">
        <v>39</v>
      </c>
      <c r="F66" s="131">
        <v>3.64</v>
      </c>
      <c r="G66" s="131">
        <v>3.62</v>
      </c>
      <c r="H66" s="132">
        <v>3.56</v>
      </c>
      <c r="I66" s="280">
        <f t="shared" si="1"/>
        <v>3.64</v>
      </c>
      <c r="J66" s="102"/>
    </row>
    <row r="67" spans="1:10" ht="15">
      <c r="A67" s="153">
        <v>19</v>
      </c>
      <c r="B67" s="50">
        <v>20</v>
      </c>
      <c r="C67" s="51" t="s">
        <v>90</v>
      </c>
      <c r="D67" s="52" t="s">
        <v>30</v>
      </c>
      <c r="E67" s="51" t="s">
        <v>89</v>
      </c>
      <c r="F67" s="131">
        <v>3.63</v>
      </c>
      <c r="G67" s="131">
        <v>3.58</v>
      </c>
      <c r="H67" s="132">
        <v>3.63</v>
      </c>
      <c r="I67" s="280">
        <f t="shared" si="1"/>
        <v>3.63</v>
      </c>
      <c r="J67" s="58"/>
    </row>
    <row r="68" spans="1:10" ht="15">
      <c r="A68" s="153">
        <v>20</v>
      </c>
      <c r="B68" s="50">
        <v>66</v>
      </c>
      <c r="C68" s="51" t="s">
        <v>251</v>
      </c>
      <c r="D68" s="52" t="s">
        <v>252</v>
      </c>
      <c r="E68" s="51" t="s">
        <v>5</v>
      </c>
      <c r="F68" s="131">
        <v>3.42</v>
      </c>
      <c r="G68" s="131">
        <v>3.63</v>
      </c>
      <c r="H68" s="132">
        <v>3.56</v>
      </c>
      <c r="I68" s="280">
        <f t="shared" si="1"/>
        <v>3.63</v>
      </c>
      <c r="J68" s="58"/>
    </row>
    <row r="69" spans="1:10" ht="15">
      <c r="A69" s="153">
        <v>21</v>
      </c>
      <c r="B69" s="50">
        <v>67</v>
      </c>
      <c r="C69" s="51" t="s">
        <v>253</v>
      </c>
      <c r="D69" s="52" t="s">
        <v>250</v>
      </c>
      <c r="E69" s="51" t="s">
        <v>5</v>
      </c>
      <c r="F69" s="131" t="s">
        <v>296</v>
      </c>
      <c r="G69" s="131">
        <v>3.55</v>
      </c>
      <c r="H69" s="132">
        <v>3.58</v>
      </c>
      <c r="I69" s="280">
        <f t="shared" si="1"/>
        <v>3.58</v>
      </c>
      <c r="J69" s="58"/>
    </row>
    <row r="70" spans="1:9" ht="15">
      <c r="A70" s="153">
        <v>22</v>
      </c>
      <c r="B70" s="50">
        <v>5</v>
      </c>
      <c r="C70" s="55" t="s">
        <v>235</v>
      </c>
      <c r="D70" s="56" t="s">
        <v>33</v>
      </c>
      <c r="E70" s="57" t="s">
        <v>35</v>
      </c>
      <c r="F70" s="131">
        <v>3.09</v>
      </c>
      <c r="G70" s="131">
        <v>3.58</v>
      </c>
      <c r="H70" s="133">
        <v>3.5</v>
      </c>
      <c r="I70" s="280">
        <f t="shared" si="1"/>
        <v>3.58</v>
      </c>
    </row>
    <row r="71" spans="1:9" ht="15">
      <c r="A71" s="153">
        <v>23</v>
      </c>
      <c r="B71" s="50">
        <v>71</v>
      </c>
      <c r="C71" s="51" t="s">
        <v>81</v>
      </c>
      <c r="D71" s="52" t="s">
        <v>82</v>
      </c>
      <c r="E71" s="51" t="s">
        <v>6</v>
      </c>
      <c r="F71" s="131" t="s">
        <v>296</v>
      </c>
      <c r="G71" s="131" t="s">
        <v>296</v>
      </c>
      <c r="H71" s="132">
        <v>3.56</v>
      </c>
      <c r="I71" s="280">
        <f t="shared" si="1"/>
        <v>3.56</v>
      </c>
    </row>
    <row r="72" spans="1:9" ht="15">
      <c r="A72" s="153">
        <v>24</v>
      </c>
      <c r="B72" s="50">
        <v>6</v>
      </c>
      <c r="C72" s="55" t="s">
        <v>236</v>
      </c>
      <c r="D72" s="56" t="s">
        <v>30</v>
      </c>
      <c r="E72" s="57" t="s">
        <v>35</v>
      </c>
      <c r="F72" s="131" t="s">
        <v>296</v>
      </c>
      <c r="G72" s="131">
        <v>3.26</v>
      </c>
      <c r="H72" s="132">
        <v>3.5</v>
      </c>
      <c r="I72" s="280">
        <f t="shared" si="1"/>
        <v>3.5</v>
      </c>
    </row>
    <row r="73" spans="1:9" ht="15">
      <c r="A73" s="153">
        <v>25</v>
      </c>
      <c r="B73" s="54">
        <v>38</v>
      </c>
      <c r="C73" s="55" t="s">
        <v>57</v>
      </c>
      <c r="D73" s="56" t="s">
        <v>33</v>
      </c>
      <c r="E73" s="57" t="s">
        <v>56</v>
      </c>
      <c r="F73" s="131">
        <v>3.44</v>
      </c>
      <c r="G73" s="131">
        <v>3.3</v>
      </c>
      <c r="H73" s="133">
        <v>2.98</v>
      </c>
      <c r="I73" s="280">
        <f t="shared" si="1"/>
        <v>3.44</v>
      </c>
    </row>
    <row r="74" spans="1:9" ht="15">
      <c r="A74" s="153">
        <v>26</v>
      </c>
      <c r="B74" s="50">
        <v>64</v>
      </c>
      <c r="C74" s="51" t="s">
        <v>103</v>
      </c>
      <c r="D74" s="52" t="s">
        <v>104</v>
      </c>
      <c r="E74" s="51" t="s">
        <v>5</v>
      </c>
      <c r="F74" s="131">
        <v>3</v>
      </c>
      <c r="G74" s="131">
        <v>3.28</v>
      </c>
      <c r="H74" s="133">
        <v>3.36</v>
      </c>
      <c r="I74" s="280">
        <f t="shared" si="1"/>
        <v>3.36</v>
      </c>
    </row>
    <row r="75" spans="1:9" ht="15">
      <c r="A75" s="153">
        <v>27</v>
      </c>
      <c r="B75" s="54">
        <v>68</v>
      </c>
      <c r="C75" s="55" t="s">
        <v>162</v>
      </c>
      <c r="D75" s="56" t="s">
        <v>163</v>
      </c>
      <c r="E75" s="57" t="s">
        <v>164</v>
      </c>
      <c r="F75" s="131">
        <v>3.31</v>
      </c>
      <c r="G75" s="131">
        <v>3.3</v>
      </c>
      <c r="H75" s="132">
        <v>3.19</v>
      </c>
      <c r="I75" s="280">
        <f t="shared" si="1"/>
        <v>3.31</v>
      </c>
    </row>
    <row r="76" spans="1:9" ht="15">
      <c r="A76" s="153">
        <v>28</v>
      </c>
      <c r="B76" s="54">
        <v>4</v>
      </c>
      <c r="C76" s="55" t="s">
        <v>234</v>
      </c>
      <c r="D76" s="56" t="s">
        <v>33</v>
      </c>
      <c r="E76" s="57" t="s">
        <v>35</v>
      </c>
      <c r="F76" s="131">
        <v>3.09</v>
      </c>
      <c r="G76" s="131">
        <v>3.18</v>
      </c>
      <c r="H76" s="132">
        <v>3.14</v>
      </c>
      <c r="I76" s="280">
        <f t="shared" si="1"/>
        <v>3.18</v>
      </c>
    </row>
    <row r="77" spans="1:9" ht="15">
      <c r="A77" s="153">
        <v>29</v>
      </c>
      <c r="B77" s="50">
        <v>10</v>
      </c>
      <c r="C77" s="55" t="s">
        <v>237</v>
      </c>
      <c r="D77" s="56" t="s">
        <v>33</v>
      </c>
      <c r="E77" s="57" t="s">
        <v>35</v>
      </c>
      <c r="F77" s="131">
        <v>2.88</v>
      </c>
      <c r="G77" s="131">
        <v>2.88</v>
      </c>
      <c r="H77" s="132">
        <v>3.05</v>
      </c>
      <c r="I77" s="280">
        <f t="shared" si="1"/>
        <v>3.05</v>
      </c>
    </row>
    <row r="78" spans="1:9" ht="15">
      <c r="A78" s="153">
        <v>30</v>
      </c>
      <c r="B78" s="54">
        <v>15</v>
      </c>
      <c r="C78" s="55" t="s">
        <v>214</v>
      </c>
      <c r="D78" s="56" t="s">
        <v>33</v>
      </c>
      <c r="E78" s="57" t="s">
        <v>41</v>
      </c>
      <c r="F78" s="131" t="s">
        <v>296</v>
      </c>
      <c r="G78" s="131">
        <v>2.93</v>
      </c>
      <c r="H78" s="132" t="s">
        <v>296</v>
      </c>
      <c r="I78" s="280">
        <f t="shared" si="1"/>
        <v>2.93</v>
      </c>
    </row>
    <row r="79" spans="1:9" ht="15">
      <c r="A79" s="153">
        <v>31</v>
      </c>
      <c r="B79" s="54">
        <v>2</v>
      </c>
      <c r="C79" s="55" t="s">
        <v>232</v>
      </c>
      <c r="D79" s="56" t="s">
        <v>30</v>
      </c>
      <c r="E79" s="57" t="s">
        <v>35</v>
      </c>
      <c r="F79" s="131">
        <v>2.81</v>
      </c>
      <c r="G79" s="131">
        <v>2.9</v>
      </c>
      <c r="H79" s="132">
        <v>2.78</v>
      </c>
      <c r="I79" s="280">
        <f t="shared" si="1"/>
        <v>2.9</v>
      </c>
    </row>
    <row r="80" spans="1:9" ht="15">
      <c r="A80" s="153">
        <v>32</v>
      </c>
      <c r="B80" s="54">
        <v>47</v>
      </c>
      <c r="C80" s="55" t="s">
        <v>293</v>
      </c>
      <c r="D80" s="56" t="s">
        <v>294</v>
      </c>
      <c r="E80" s="57" t="s">
        <v>180</v>
      </c>
      <c r="F80" s="131">
        <v>2.76</v>
      </c>
      <c r="G80" s="131">
        <v>2.49</v>
      </c>
      <c r="H80" s="133">
        <v>2.21</v>
      </c>
      <c r="I80" s="280">
        <f t="shared" si="1"/>
        <v>2.76</v>
      </c>
    </row>
    <row r="81" spans="1:9" ht="15">
      <c r="A81" s="153"/>
      <c r="B81" s="50">
        <v>41</v>
      </c>
      <c r="C81" s="55" t="s">
        <v>207</v>
      </c>
      <c r="D81" s="56" t="s">
        <v>33</v>
      </c>
      <c r="E81" s="57" t="s">
        <v>56</v>
      </c>
      <c r="F81" s="131" t="s">
        <v>296</v>
      </c>
      <c r="G81" s="131" t="s">
        <v>296</v>
      </c>
      <c r="H81" s="132" t="s">
        <v>296</v>
      </c>
      <c r="I81" s="281" t="s">
        <v>297</v>
      </c>
    </row>
    <row r="82" spans="1:9" ht="15">
      <c r="A82" s="232" t="s">
        <v>65</v>
      </c>
      <c r="B82" s="50">
        <v>8</v>
      </c>
      <c r="C82" s="51" t="s">
        <v>78</v>
      </c>
      <c r="D82" s="52" t="s">
        <v>7</v>
      </c>
      <c r="E82" s="51" t="s">
        <v>35</v>
      </c>
      <c r="F82" s="131">
        <v>4.2</v>
      </c>
      <c r="G82" s="131" t="s">
        <v>296</v>
      </c>
      <c r="H82" s="133">
        <v>4</v>
      </c>
      <c r="I82" s="280">
        <f>MAX(F82:H82)</f>
        <v>4.2</v>
      </c>
    </row>
  </sheetData>
  <sheetProtection/>
  <mergeCells count="10">
    <mergeCell ref="A1:I2"/>
    <mergeCell ref="A42:I43"/>
    <mergeCell ref="D47:E47"/>
    <mergeCell ref="B4:C4"/>
    <mergeCell ref="D6:E6"/>
    <mergeCell ref="D4:H4"/>
    <mergeCell ref="D5:H5"/>
    <mergeCell ref="B45:C45"/>
    <mergeCell ref="D45:H45"/>
    <mergeCell ref="D46:H46"/>
  </mergeCells>
  <printOptions/>
  <pageMargins left="0.31496062992125984" right="0.1968503937007874" top="0.67" bottom="0.2362204724409449" header="0.1968503937007874" footer="0.196850393700787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1"/>
  <sheetViews>
    <sheetView zoomScale="85" zoomScaleNormal="85" zoomScalePageLayoutView="0" workbookViewId="0" topLeftCell="A10">
      <selection activeCell="S8" sqref="S8:S37"/>
    </sheetView>
  </sheetViews>
  <sheetFormatPr defaultColWidth="9.140625" defaultRowHeight="12.75"/>
  <cols>
    <col min="1" max="1" width="6.28125" style="0" customWidth="1"/>
    <col min="2" max="2" width="8.140625" style="0" customWidth="1"/>
    <col min="3" max="3" width="23.28125" style="0" customWidth="1"/>
    <col min="4" max="4" width="10.7109375" style="0" customWidth="1"/>
    <col min="5" max="5" width="23.421875" style="0" customWidth="1"/>
    <col min="7" max="18" width="6.7109375" style="0" customWidth="1"/>
    <col min="20" max="20" width="3.8515625" style="0" customWidth="1"/>
    <col min="21" max="21" width="4.421875" style="0" customWidth="1"/>
    <col min="22" max="22" width="6.140625" style="0" customWidth="1"/>
    <col min="23" max="23" width="8.140625" style="0" customWidth="1"/>
    <col min="24" max="24" width="25.00390625" style="0" customWidth="1"/>
    <col min="25" max="25" width="10.140625" style="0" customWidth="1"/>
    <col min="26" max="26" width="22.57421875" style="0" customWidth="1"/>
    <col min="28" max="39" width="6.7109375" style="0" customWidth="1"/>
  </cols>
  <sheetData>
    <row r="1" spans="2:39" ht="31.5" customHeight="1">
      <c r="B1" s="245" t="s">
        <v>115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W1" s="245" t="s">
        <v>54</v>
      </c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191"/>
      <c r="AL1" s="191"/>
      <c r="AM1" s="191"/>
    </row>
    <row r="2" spans="5:33" ht="2.25" customHeight="1"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Z2" s="36"/>
      <c r="AA2" s="36"/>
      <c r="AB2" s="36"/>
      <c r="AC2" s="36"/>
      <c r="AD2" s="36"/>
      <c r="AE2" s="36"/>
      <c r="AF2" s="36"/>
      <c r="AG2" s="36"/>
    </row>
    <row r="3" spans="2:33" ht="27">
      <c r="B3" s="243" t="s">
        <v>8</v>
      </c>
      <c r="C3" s="243"/>
      <c r="E3" s="243"/>
      <c r="F3" s="243"/>
      <c r="G3" s="246" t="s">
        <v>18</v>
      </c>
      <c r="H3" s="246"/>
      <c r="I3" s="246"/>
      <c r="J3" s="246"/>
      <c r="K3" s="246"/>
      <c r="L3" s="47"/>
      <c r="M3" s="47"/>
      <c r="N3" s="47"/>
      <c r="O3" s="47"/>
      <c r="P3" s="47"/>
      <c r="Q3" s="47"/>
      <c r="R3" s="47"/>
      <c r="W3" s="243" t="s">
        <v>8</v>
      </c>
      <c r="X3" s="243"/>
      <c r="Z3" s="243"/>
      <c r="AA3" s="243"/>
      <c r="AB3" s="246" t="s">
        <v>18</v>
      </c>
      <c r="AC3" s="246"/>
      <c r="AD3" s="246"/>
      <c r="AE3" s="246"/>
      <c r="AF3" s="246"/>
      <c r="AG3" s="47"/>
    </row>
    <row r="4" spans="2:33" ht="18.75">
      <c r="B4" s="37" t="s">
        <v>52</v>
      </c>
      <c r="C4" s="48"/>
      <c r="E4" s="37"/>
      <c r="F4" s="48"/>
      <c r="G4" s="244" t="s">
        <v>10</v>
      </c>
      <c r="H4" s="244"/>
      <c r="I4" s="244"/>
      <c r="J4" s="244"/>
      <c r="K4" s="244"/>
      <c r="L4" s="48"/>
      <c r="M4" s="48"/>
      <c r="N4" s="48"/>
      <c r="O4" s="48"/>
      <c r="P4" s="48"/>
      <c r="Q4" s="48"/>
      <c r="R4" s="48"/>
      <c r="W4" s="37" t="s">
        <v>125</v>
      </c>
      <c r="X4" s="48"/>
      <c r="Z4" s="37"/>
      <c r="AA4" s="48"/>
      <c r="AB4" s="244" t="s">
        <v>16</v>
      </c>
      <c r="AC4" s="244"/>
      <c r="AD4" s="244"/>
      <c r="AE4" s="244"/>
      <c r="AF4" s="244"/>
      <c r="AG4" s="48"/>
    </row>
    <row r="5" spans="5:33" ht="5.25" customHeight="1">
      <c r="E5" s="46"/>
      <c r="F5" s="38"/>
      <c r="G5" s="243"/>
      <c r="H5" s="243"/>
      <c r="I5" s="37"/>
      <c r="J5" s="37"/>
      <c r="K5" s="37"/>
      <c r="L5" s="39"/>
      <c r="M5" s="39"/>
      <c r="N5" s="39"/>
      <c r="O5" s="39"/>
      <c r="P5" s="39"/>
      <c r="Q5" s="39"/>
      <c r="R5" s="39"/>
      <c r="Z5" s="46"/>
      <c r="AA5" s="38"/>
      <c r="AB5" s="243"/>
      <c r="AC5" s="243"/>
      <c r="AD5" s="37"/>
      <c r="AE5" s="37"/>
      <c r="AF5" s="37"/>
      <c r="AG5" s="39"/>
    </row>
    <row r="6" spans="1:40" ht="16.5" customHeight="1">
      <c r="A6" s="251" t="s">
        <v>27</v>
      </c>
      <c r="B6" s="253" t="s">
        <v>11</v>
      </c>
      <c r="C6" s="249" t="s">
        <v>12</v>
      </c>
      <c r="D6" s="249" t="s">
        <v>13</v>
      </c>
      <c r="E6" s="255" t="s">
        <v>14</v>
      </c>
      <c r="F6" s="257" t="s">
        <v>17</v>
      </c>
      <c r="G6" s="249">
        <v>110</v>
      </c>
      <c r="H6" s="249">
        <v>115</v>
      </c>
      <c r="I6" s="249">
        <v>120</v>
      </c>
      <c r="J6" s="249">
        <v>125</v>
      </c>
      <c r="K6" s="249">
        <v>130</v>
      </c>
      <c r="L6" s="249">
        <v>135</v>
      </c>
      <c r="M6" s="249">
        <v>140</v>
      </c>
      <c r="N6" s="249">
        <v>143</v>
      </c>
      <c r="O6" s="249">
        <v>146</v>
      </c>
      <c r="P6" s="249">
        <v>149</v>
      </c>
      <c r="Q6" s="249">
        <v>152</v>
      </c>
      <c r="R6" s="249">
        <v>155</v>
      </c>
      <c r="S6" s="258" t="s">
        <v>15</v>
      </c>
      <c r="V6" s="251" t="s">
        <v>27</v>
      </c>
      <c r="W6" s="249" t="s">
        <v>11</v>
      </c>
      <c r="X6" s="249" t="s">
        <v>12</v>
      </c>
      <c r="Y6" s="249" t="s">
        <v>13</v>
      </c>
      <c r="Z6" s="249" t="s">
        <v>14</v>
      </c>
      <c r="AA6" s="253" t="s">
        <v>17</v>
      </c>
      <c r="AB6" s="249">
        <v>100</v>
      </c>
      <c r="AC6" s="249">
        <v>105</v>
      </c>
      <c r="AD6" s="249">
        <v>110</v>
      </c>
      <c r="AE6" s="249">
        <v>115</v>
      </c>
      <c r="AF6" s="249">
        <v>120</v>
      </c>
      <c r="AG6" s="249">
        <v>125</v>
      </c>
      <c r="AH6" s="249">
        <v>130</v>
      </c>
      <c r="AI6" s="249">
        <v>135</v>
      </c>
      <c r="AJ6" s="249">
        <v>138</v>
      </c>
      <c r="AK6" s="249">
        <v>141</v>
      </c>
      <c r="AL6" s="249">
        <v>144</v>
      </c>
      <c r="AM6" s="274">
        <v>147</v>
      </c>
      <c r="AN6" s="258" t="s">
        <v>15</v>
      </c>
    </row>
    <row r="7" spans="1:40" ht="12.75" customHeight="1">
      <c r="A7" s="252"/>
      <c r="B7" s="254"/>
      <c r="C7" s="250"/>
      <c r="D7" s="250"/>
      <c r="E7" s="256"/>
      <c r="F7" s="257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9"/>
      <c r="V7" s="252"/>
      <c r="W7" s="250"/>
      <c r="X7" s="250"/>
      <c r="Y7" s="250"/>
      <c r="Z7" s="250"/>
      <c r="AA7" s="254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75"/>
      <c r="AN7" s="259"/>
    </row>
    <row r="8" spans="1:40" ht="15">
      <c r="A8" s="150">
        <v>1</v>
      </c>
      <c r="B8" s="54">
        <v>50</v>
      </c>
      <c r="C8" s="55" t="s">
        <v>136</v>
      </c>
      <c r="D8" s="56" t="s">
        <v>137</v>
      </c>
      <c r="E8" s="215" t="s">
        <v>138</v>
      </c>
      <c r="F8" s="235">
        <v>115</v>
      </c>
      <c r="G8" s="63"/>
      <c r="H8" s="63" t="s">
        <v>298</v>
      </c>
      <c r="I8" s="63" t="s">
        <v>298</v>
      </c>
      <c r="J8" s="63" t="s">
        <v>298</v>
      </c>
      <c r="K8" s="63" t="s">
        <v>298</v>
      </c>
      <c r="L8" s="63" t="s">
        <v>298</v>
      </c>
      <c r="M8" s="63" t="s">
        <v>298</v>
      </c>
      <c r="N8" s="63" t="s">
        <v>300</v>
      </c>
      <c r="O8" s="63" t="s">
        <v>300</v>
      </c>
      <c r="P8" s="63" t="s">
        <v>301</v>
      </c>
      <c r="Q8" s="63" t="s">
        <v>300</v>
      </c>
      <c r="R8" s="63" t="s">
        <v>299</v>
      </c>
      <c r="S8" s="159">
        <v>1.52</v>
      </c>
      <c r="V8" s="153">
        <v>1</v>
      </c>
      <c r="W8" s="50">
        <v>60</v>
      </c>
      <c r="X8" s="51" t="s">
        <v>126</v>
      </c>
      <c r="Y8" s="52" t="s">
        <v>127</v>
      </c>
      <c r="Z8" s="51" t="s">
        <v>39</v>
      </c>
      <c r="AA8" s="268">
        <v>115</v>
      </c>
      <c r="AB8" s="135"/>
      <c r="AC8" s="135"/>
      <c r="AD8" s="81"/>
      <c r="AE8" s="81" t="s">
        <v>298</v>
      </c>
      <c r="AF8" s="81" t="s">
        <v>298</v>
      </c>
      <c r="AG8" s="81" t="s">
        <v>298</v>
      </c>
      <c r="AH8" s="81" t="s">
        <v>298</v>
      </c>
      <c r="AI8" s="81" t="s">
        <v>300</v>
      </c>
      <c r="AJ8" s="81" t="s">
        <v>300</v>
      </c>
      <c r="AK8" s="81" t="s">
        <v>300</v>
      </c>
      <c r="AL8" s="81" t="s">
        <v>298</v>
      </c>
      <c r="AM8" s="276" t="s">
        <v>299</v>
      </c>
      <c r="AN8" s="146">
        <v>1.44</v>
      </c>
    </row>
    <row r="9" spans="1:40" ht="15">
      <c r="A9" s="150">
        <v>2</v>
      </c>
      <c r="B9" s="54">
        <v>63</v>
      </c>
      <c r="C9" s="55" t="s">
        <v>31</v>
      </c>
      <c r="D9" s="56" t="s">
        <v>42</v>
      </c>
      <c r="E9" s="215" t="s">
        <v>6</v>
      </c>
      <c r="F9" s="234">
        <v>120</v>
      </c>
      <c r="G9" s="76"/>
      <c r="H9" s="76"/>
      <c r="I9" s="76" t="s">
        <v>298</v>
      </c>
      <c r="J9" s="76" t="s">
        <v>300</v>
      </c>
      <c r="K9" s="76" t="s">
        <v>298</v>
      </c>
      <c r="L9" s="76" t="s">
        <v>300</v>
      </c>
      <c r="M9" s="76" t="s">
        <v>301</v>
      </c>
      <c r="N9" s="76" t="s">
        <v>301</v>
      </c>
      <c r="O9" s="76" t="s">
        <v>298</v>
      </c>
      <c r="P9" s="76" t="s">
        <v>299</v>
      </c>
      <c r="Q9" s="71"/>
      <c r="R9" s="71"/>
      <c r="S9" s="159">
        <v>1.46</v>
      </c>
      <c r="V9" s="153">
        <v>2</v>
      </c>
      <c r="W9" s="50">
        <v>72</v>
      </c>
      <c r="X9" s="51" t="s">
        <v>29</v>
      </c>
      <c r="Y9" s="52" t="s">
        <v>28</v>
      </c>
      <c r="Z9" s="51" t="s">
        <v>6</v>
      </c>
      <c r="AA9" s="268">
        <v>110</v>
      </c>
      <c r="AB9" s="81"/>
      <c r="AC9" s="81"/>
      <c r="AD9" s="81" t="s">
        <v>298</v>
      </c>
      <c r="AE9" s="81" t="s">
        <v>298</v>
      </c>
      <c r="AF9" s="81" t="s">
        <v>298</v>
      </c>
      <c r="AG9" s="81" t="s">
        <v>298</v>
      </c>
      <c r="AH9" s="81" t="s">
        <v>298</v>
      </c>
      <c r="AI9" s="81" t="s">
        <v>298</v>
      </c>
      <c r="AJ9" s="81" t="s">
        <v>299</v>
      </c>
      <c r="AK9" s="81"/>
      <c r="AL9" s="81"/>
      <c r="AM9" s="276"/>
      <c r="AN9" s="146">
        <v>1.35</v>
      </c>
    </row>
    <row r="10" spans="1:40" ht="15">
      <c r="A10" s="150">
        <v>3</v>
      </c>
      <c r="B10" s="54">
        <v>51</v>
      </c>
      <c r="C10" s="55" t="s">
        <v>140</v>
      </c>
      <c r="D10" s="56" t="s">
        <v>28</v>
      </c>
      <c r="E10" s="215" t="s">
        <v>138</v>
      </c>
      <c r="F10" s="234">
        <v>115</v>
      </c>
      <c r="G10" s="76"/>
      <c r="H10" s="76" t="s">
        <v>298</v>
      </c>
      <c r="I10" s="76" t="s">
        <v>298</v>
      </c>
      <c r="J10" s="76" t="s">
        <v>298</v>
      </c>
      <c r="K10" s="76" t="s">
        <v>298</v>
      </c>
      <c r="L10" s="76" t="s">
        <v>298</v>
      </c>
      <c r="M10" s="76" t="s">
        <v>298</v>
      </c>
      <c r="N10" s="76" t="s">
        <v>298</v>
      </c>
      <c r="O10" s="76" t="s">
        <v>299</v>
      </c>
      <c r="P10" s="71"/>
      <c r="Q10" s="71"/>
      <c r="R10" s="71"/>
      <c r="S10" s="159">
        <v>1.43</v>
      </c>
      <c r="V10" s="153">
        <v>3</v>
      </c>
      <c r="W10" s="54">
        <v>57</v>
      </c>
      <c r="X10" s="55" t="s">
        <v>147</v>
      </c>
      <c r="Y10" s="56" t="s">
        <v>148</v>
      </c>
      <c r="Z10" s="57" t="s">
        <v>149</v>
      </c>
      <c r="AA10" s="268">
        <v>120</v>
      </c>
      <c r="AB10" s="81"/>
      <c r="AC10" s="105"/>
      <c r="AD10" s="81"/>
      <c r="AE10" s="135"/>
      <c r="AF10" s="81" t="s">
        <v>298</v>
      </c>
      <c r="AG10" s="81" t="s">
        <v>298</v>
      </c>
      <c r="AH10" s="81" t="s">
        <v>298</v>
      </c>
      <c r="AI10" s="81" t="s">
        <v>300</v>
      </c>
      <c r="AJ10" s="81" t="s">
        <v>299</v>
      </c>
      <c r="AK10" s="81"/>
      <c r="AL10" s="81"/>
      <c r="AM10" s="276"/>
      <c r="AN10" s="146">
        <v>1.35</v>
      </c>
    </row>
    <row r="11" spans="1:40" ht="15">
      <c r="A11" s="150">
        <v>4</v>
      </c>
      <c r="B11" s="54">
        <v>14</v>
      </c>
      <c r="C11" s="55" t="s">
        <v>93</v>
      </c>
      <c r="D11" s="56" t="s">
        <v>33</v>
      </c>
      <c r="E11" s="215" t="s">
        <v>41</v>
      </c>
      <c r="F11" s="235">
        <v>115</v>
      </c>
      <c r="G11" s="76"/>
      <c r="H11" s="76" t="s">
        <v>298</v>
      </c>
      <c r="I11" s="76" t="s">
        <v>298</v>
      </c>
      <c r="J11" s="76" t="s">
        <v>298</v>
      </c>
      <c r="K11" s="76" t="s">
        <v>298</v>
      </c>
      <c r="L11" s="76" t="s">
        <v>300</v>
      </c>
      <c r="M11" s="76" t="s">
        <v>300</v>
      </c>
      <c r="N11" s="76" t="s">
        <v>298</v>
      </c>
      <c r="O11" s="76" t="s">
        <v>299</v>
      </c>
      <c r="P11" s="76"/>
      <c r="Q11" s="76"/>
      <c r="R11" s="76"/>
      <c r="S11" s="159">
        <v>1.43</v>
      </c>
      <c r="V11" s="153">
        <v>3</v>
      </c>
      <c r="W11" s="50">
        <v>1</v>
      </c>
      <c r="X11" s="55" t="s">
        <v>230</v>
      </c>
      <c r="Y11" s="56" t="s">
        <v>30</v>
      </c>
      <c r="Z11" s="57" t="s">
        <v>35</v>
      </c>
      <c r="AA11" s="268">
        <v>110</v>
      </c>
      <c r="AB11" s="63"/>
      <c r="AC11" s="134"/>
      <c r="AD11" s="199" t="s">
        <v>298</v>
      </c>
      <c r="AE11" s="134" t="s">
        <v>298</v>
      </c>
      <c r="AF11" s="63" t="s">
        <v>298</v>
      </c>
      <c r="AG11" s="63" t="s">
        <v>298</v>
      </c>
      <c r="AH11" s="63" t="s">
        <v>298</v>
      </c>
      <c r="AI11" s="63" t="s">
        <v>300</v>
      </c>
      <c r="AJ11" s="63" t="s">
        <v>299</v>
      </c>
      <c r="AK11" s="44"/>
      <c r="AL11" s="44"/>
      <c r="AM11" s="271"/>
      <c r="AN11" s="146">
        <v>1.35</v>
      </c>
    </row>
    <row r="12" spans="1:40" ht="15">
      <c r="A12" s="150">
        <v>5</v>
      </c>
      <c r="B12" s="54">
        <v>6</v>
      </c>
      <c r="C12" s="55" t="s">
        <v>36</v>
      </c>
      <c r="D12" s="56" t="s">
        <v>33</v>
      </c>
      <c r="E12" s="215" t="s">
        <v>35</v>
      </c>
      <c r="F12" s="234">
        <v>115</v>
      </c>
      <c r="G12" s="63"/>
      <c r="H12" s="63" t="s">
        <v>298</v>
      </c>
      <c r="I12" s="63" t="s">
        <v>298</v>
      </c>
      <c r="J12" s="63" t="s">
        <v>300</v>
      </c>
      <c r="K12" s="63" t="s">
        <v>298</v>
      </c>
      <c r="L12" s="63" t="s">
        <v>298</v>
      </c>
      <c r="M12" s="63" t="s">
        <v>299</v>
      </c>
      <c r="N12" s="63"/>
      <c r="O12" s="63"/>
      <c r="P12" s="63"/>
      <c r="Q12" s="63"/>
      <c r="R12" s="63"/>
      <c r="S12" s="159">
        <v>1.35</v>
      </c>
      <c r="V12" s="153">
        <v>5</v>
      </c>
      <c r="W12" s="54">
        <v>37</v>
      </c>
      <c r="X12" s="55" t="s">
        <v>55</v>
      </c>
      <c r="Y12" s="56" t="s">
        <v>30</v>
      </c>
      <c r="Z12" s="57" t="s">
        <v>56</v>
      </c>
      <c r="AA12" s="268">
        <v>100</v>
      </c>
      <c r="AB12" s="135" t="s">
        <v>298</v>
      </c>
      <c r="AC12" s="135" t="s">
        <v>298</v>
      </c>
      <c r="AD12" s="81" t="s">
        <v>298</v>
      </c>
      <c r="AE12" s="81" t="s">
        <v>298</v>
      </c>
      <c r="AF12" s="81" t="s">
        <v>298</v>
      </c>
      <c r="AG12" s="81" t="s">
        <v>298</v>
      </c>
      <c r="AH12" s="81" t="s">
        <v>300</v>
      </c>
      <c r="AI12" s="81" t="s">
        <v>299</v>
      </c>
      <c r="AJ12" s="81"/>
      <c r="AK12" s="81"/>
      <c r="AL12" s="81"/>
      <c r="AM12" s="276"/>
      <c r="AN12" s="146">
        <v>1.3</v>
      </c>
    </row>
    <row r="13" spans="1:40" ht="15">
      <c r="A13" s="150">
        <v>6</v>
      </c>
      <c r="B13" s="54">
        <v>5</v>
      </c>
      <c r="C13" s="55" t="s">
        <v>243</v>
      </c>
      <c r="D13" s="56" t="s">
        <v>30</v>
      </c>
      <c r="E13" s="215" t="s">
        <v>35</v>
      </c>
      <c r="F13" s="235">
        <v>120</v>
      </c>
      <c r="G13" s="71"/>
      <c r="H13" s="76"/>
      <c r="I13" s="76" t="s">
        <v>298</v>
      </c>
      <c r="J13" s="76" t="s">
        <v>298</v>
      </c>
      <c r="K13" s="76" t="s">
        <v>298</v>
      </c>
      <c r="L13" s="76" t="s">
        <v>299</v>
      </c>
      <c r="M13" s="76"/>
      <c r="N13" s="71"/>
      <c r="O13" s="71"/>
      <c r="P13" s="71"/>
      <c r="Q13" s="71"/>
      <c r="R13" s="71"/>
      <c r="S13" s="159">
        <v>1.3</v>
      </c>
      <c r="V13" s="153">
        <v>6</v>
      </c>
      <c r="W13" s="50">
        <v>9</v>
      </c>
      <c r="X13" s="51" t="s">
        <v>87</v>
      </c>
      <c r="Y13" s="52" t="s">
        <v>33</v>
      </c>
      <c r="Z13" s="51" t="s">
        <v>35</v>
      </c>
      <c r="AA13" s="268">
        <v>105</v>
      </c>
      <c r="AB13" s="135"/>
      <c r="AC13" s="135" t="s">
        <v>298</v>
      </c>
      <c r="AD13" s="81" t="s">
        <v>298</v>
      </c>
      <c r="AE13" s="81" t="s">
        <v>298</v>
      </c>
      <c r="AF13" s="81" t="s">
        <v>298</v>
      </c>
      <c r="AG13" s="81" t="s">
        <v>298</v>
      </c>
      <c r="AH13" s="81" t="s">
        <v>301</v>
      </c>
      <c r="AI13" s="81" t="s">
        <v>299</v>
      </c>
      <c r="AJ13" s="81"/>
      <c r="AK13" s="81"/>
      <c r="AL13" s="81"/>
      <c r="AM13" s="276"/>
      <c r="AN13" s="146">
        <v>1.3</v>
      </c>
    </row>
    <row r="14" spans="1:40" ht="15">
      <c r="A14" s="150">
        <v>6</v>
      </c>
      <c r="B14" s="50">
        <v>55</v>
      </c>
      <c r="C14" s="51" t="s">
        <v>101</v>
      </c>
      <c r="D14" s="52" t="s">
        <v>102</v>
      </c>
      <c r="E14" s="218" t="s">
        <v>5</v>
      </c>
      <c r="F14" s="234">
        <v>120</v>
      </c>
      <c r="G14" s="76"/>
      <c r="H14" s="76"/>
      <c r="I14" s="76" t="s">
        <v>298</v>
      </c>
      <c r="J14" s="76" t="s">
        <v>298</v>
      </c>
      <c r="K14" s="76" t="s">
        <v>298</v>
      </c>
      <c r="L14" s="76" t="s">
        <v>299</v>
      </c>
      <c r="M14" s="76"/>
      <c r="N14" s="76"/>
      <c r="O14" s="76"/>
      <c r="P14" s="76"/>
      <c r="Q14" s="76"/>
      <c r="R14" s="76"/>
      <c r="S14" s="159">
        <v>1.3</v>
      </c>
      <c r="V14" s="153">
        <v>7</v>
      </c>
      <c r="W14" s="50">
        <v>40</v>
      </c>
      <c r="X14" s="55" t="s">
        <v>58</v>
      </c>
      <c r="Y14" s="56" t="s">
        <v>33</v>
      </c>
      <c r="Z14" s="57" t="s">
        <v>56</v>
      </c>
      <c r="AA14" s="268">
        <v>105</v>
      </c>
      <c r="AB14" s="44"/>
      <c r="AC14" s="63" t="s">
        <v>298</v>
      </c>
      <c r="AD14" s="134" t="s">
        <v>298</v>
      </c>
      <c r="AE14" s="63" t="s">
        <v>298</v>
      </c>
      <c r="AF14" s="63" t="s">
        <v>298</v>
      </c>
      <c r="AG14" s="63" t="s">
        <v>298</v>
      </c>
      <c r="AH14" s="63" t="s">
        <v>299</v>
      </c>
      <c r="AI14" s="63"/>
      <c r="AJ14" s="63"/>
      <c r="AK14" s="63"/>
      <c r="AL14" s="63"/>
      <c r="AM14" s="62"/>
      <c r="AN14" s="146">
        <v>1.25</v>
      </c>
    </row>
    <row r="15" spans="1:40" ht="15">
      <c r="A15" s="150">
        <v>6</v>
      </c>
      <c r="B15" s="54">
        <v>18</v>
      </c>
      <c r="C15" s="55" t="s">
        <v>96</v>
      </c>
      <c r="D15" s="56" t="s">
        <v>33</v>
      </c>
      <c r="E15" s="215" t="s">
        <v>41</v>
      </c>
      <c r="F15" s="234">
        <v>110</v>
      </c>
      <c r="G15" s="76" t="s">
        <v>298</v>
      </c>
      <c r="H15" s="76" t="s">
        <v>298</v>
      </c>
      <c r="I15" s="76" t="s">
        <v>298</v>
      </c>
      <c r="J15" s="76" t="s">
        <v>298</v>
      </c>
      <c r="K15" s="76" t="s">
        <v>298</v>
      </c>
      <c r="L15" s="76" t="s">
        <v>299</v>
      </c>
      <c r="M15" s="76"/>
      <c r="N15" s="71"/>
      <c r="O15" s="71"/>
      <c r="P15" s="71"/>
      <c r="Q15" s="71"/>
      <c r="R15" s="71"/>
      <c r="S15" s="159">
        <v>1.3</v>
      </c>
      <c r="V15" s="153">
        <v>7</v>
      </c>
      <c r="W15" s="50">
        <v>41</v>
      </c>
      <c r="X15" s="55" t="s">
        <v>207</v>
      </c>
      <c r="Y15" s="56" t="s">
        <v>33</v>
      </c>
      <c r="Z15" s="57" t="s">
        <v>56</v>
      </c>
      <c r="AA15" s="268">
        <v>100</v>
      </c>
      <c r="AB15" s="81" t="s">
        <v>298</v>
      </c>
      <c r="AC15" s="81" t="s">
        <v>298</v>
      </c>
      <c r="AD15" s="135" t="s">
        <v>298</v>
      </c>
      <c r="AE15" s="81" t="s">
        <v>298</v>
      </c>
      <c r="AF15" s="81" t="s">
        <v>298</v>
      </c>
      <c r="AG15" s="81" t="s">
        <v>298</v>
      </c>
      <c r="AH15" s="81" t="s">
        <v>299</v>
      </c>
      <c r="AI15" s="81"/>
      <c r="AJ15" s="81"/>
      <c r="AK15" s="81"/>
      <c r="AL15" s="81"/>
      <c r="AM15" s="276"/>
      <c r="AN15" s="146">
        <v>1.25</v>
      </c>
    </row>
    <row r="16" spans="1:40" ht="15">
      <c r="A16" s="150">
        <v>6</v>
      </c>
      <c r="B16" s="54">
        <v>17</v>
      </c>
      <c r="C16" s="55" t="s">
        <v>94</v>
      </c>
      <c r="D16" s="56" t="s">
        <v>33</v>
      </c>
      <c r="E16" s="215" t="s">
        <v>41</v>
      </c>
      <c r="F16" s="234">
        <v>115</v>
      </c>
      <c r="G16" s="76"/>
      <c r="H16" s="76" t="s">
        <v>298</v>
      </c>
      <c r="I16" s="76" t="s">
        <v>298</v>
      </c>
      <c r="J16" s="76" t="s">
        <v>298</v>
      </c>
      <c r="K16" s="76" t="s">
        <v>298</v>
      </c>
      <c r="L16" s="76" t="s">
        <v>299</v>
      </c>
      <c r="M16" s="71"/>
      <c r="N16" s="71"/>
      <c r="O16" s="71"/>
      <c r="P16" s="71"/>
      <c r="Q16" s="71"/>
      <c r="R16" s="71"/>
      <c r="S16" s="159">
        <v>1.3</v>
      </c>
      <c r="V16" s="153">
        <v>7</v>
      </c>
      <c r="W16" s="50">
        <v>42</v>
      </c>
      <c r="X16" s="55" t="s">
        <v>208</v>
      </c>
      <c r="Y16" s="56" t="s">
        <v>33</v>
      </c>
      <c r="Z16" s="57" t="s">
        <v>56</v>
      </c>
      <c r="AA16" s="268">
        <v>105</v>
      </c>
      <c r="AB16" s="63"/>
      <c r="AC16" s="63" t="s">
        <v>298</v>
      </c>
      <c r="AD16" s="134" t="s">
        <v>298</v>
      </c>
      <c r="AE16" s="63" t="s">
        <v>298</v>
      </c>
      <c r="AF16" s="63" t="s">
        <v>298</v>
      </c>
      <c r="AG16" s="63" t="s">
        <v>298</v>
      </c>
      <c r="AH16" s="63" t="s">
        <v>299</v>
      </c>
      <c r="AI16" s="63"/>
      <c r="AJ16" s="63"/>
      <c r="AK16" s="63"/>
      <c r="AL16" s="63"/>
      <c r="AM16" s="62"/>
      <c r="AN16" s="146">
        <v>1.25</v>
      </c>
    </row>
    <row r="17" spans="1:40" ht="15">
      <c r="A17" s="150">
        <v>10</v>
      </c>
      <c r="B17" s="54">
        <v>11</v>
      </c>
      <c r="C17" s="51" t="s">
        <v>246</v>
      </c>
      <c r="D17" s="52" t="s">
        <v>33</v>
      </c>
      <c r="E17" s="218" t="s">
        <v>35</v>
      </c>
      <c r="F17" s="234">
        <v>110</v>
      </c>
      <c r="G17" s="76" t="s">
        <v>298</v>
      </c>
      <c r="H17" s="76" t="s">
        <v>298</v>
      </c>
      <c r="I17" s="76" t="s">
        <v>298</v>
      </c>
      <c r="J17" s="76" t="s">
        <v>298</v>
      </c>
      <c r="K17" s="76" t="s">
        <v>300</v>
      </c>
      <c r="L17" s="76" t="s">
        <v>299</v>
      </c>
      <c r="M17" s="71"/>
      <c r="N17" s="71"/>
      <c r="O17" s="71"/>
      <c r="P17" s="71"/>
      <c r="Q17" s="71"/>
      <c r="R17" s="71"/>
      <c r="S17" s="159">
        <v>1.3</v>
      </c>
      <c r="V17" s="153">
        <v>10</v>
      </c>
      <c r="W17" s="50">
        <v>5</v>
      </c>
      <c r="X17" s="55" t="s">
        <v>235</v>
      </c>
      <c r="Y17" s="56" t="s">
        <v>33</v>
      </c>
      <c r="Z17" s="57" t="s">
        <v>35</v>
      </c>
      <c r="AA17" s="268">
        <v>100</v>
      </c>
      <c r="AB17" s="63" t="s">
        <v>298</v>
      </c>
      <c r="AC17" s="63" t="s">
        <v>301</v>
      </c>
      <c r="AD17" s="63" t="s">
        <v>298</v>
      </c>
      <c r="AE17" s="63" t="s">
        <v>298</v>
      </c>
      <c r="AF17" s="63" t="s">
        <v>298</v>
      </c>
      <c r="AG17" s="63" t="s">
        <v>298</v>
      </c>
      <c r="AH17" s="63" t="s">
        <v>299</v>
      </c>
      <c r="AI17" s="44"/>
      <c r="AJ17" s="134"/>
      <c r="AK17" s="134"/>
      <c r="AL17" s="134"/>
      <c r="AM17" s="277"/>
      <c r="AN17" s="146">
        <v>1.25</v>
      </c>
    </row>
    <row r="18" spans="1:40" ht="15">
      <c r="A18" s="150">
        <v>11</v>
      </c>
      <c r="B18" s="54">
        <v>15</v>
      </c>
      <c r="C18" s="55" t="s">
        <v>218</v>
      </c>
      <c r="D18" s="56" t="s">
        <v>33</v>
      </c>
      <c r="E18" s="215" t="s">
        <v>41</v>
      </c>
      <c r="F18" s="234">
        <v>115</v>
      </c>
      <c r="G18" s="76"/>
      <c r="H18" s="76" t="s">
        <v>298</v>
      </c>
      <c r="I18" s="76" t="s">
        <v>298</v>
      </c>
      <c r="J18" s="76" t="s">
        <v>298</v>
      </c>
      <c r="K18" s="76" t="s">
        <v>301</v>
      </c>
      <c r="L18" s="76" t="s">
        <v>299</v>
      </c>
      <c r="M18" s="71"/>
      <c r="N18" s="71"/>
      <c r="O18" s="71"/>
      <c r="P18" s="71"/>
      <c r="Q18" s="71"/>
      <c r="R18" s="71"/>
      <c r="S18" s="159">
        <v>1.3</v>
      </c>
      <c r="V18" s="153">
        <v>11</v>
      </c>
      <c r="W18" s="50">
        <v>70</v>
      </c>
      <c r="X18" s="51" t="s">
        <v>83</v>
      </c>
      <c r="Y18" s="52" t="s">
        <v>262</v>
      </c>
      <c r="Z18" s="51" t="s">
        <v>6</v>
      </c>
      <c r="AA18" s="268">
        <v>100</v>
      </c>
      <c r="AB18" s="63" t="s">
        <v>298</v>
      </c>
      <c r="AC18" s="63" t="s">
        <v>298</v>
      </c>
      <c r="AD18" s="63" t="s">
        <v>298</v>
      </c>
      <c r="AE18" s="63" t="s">
        <v>298</v>
      </c>
      <c r="AF18" s="63" t="s">
        <v>298</v>
      </c>
      <c r="AG18" s="63" t="s">
        <v>300</v>
      </c>
      <c r="AH18" s="63" t="s">
        <v>299</v>
      </c>
      <c r="AI18" s="63"/>
      <c r="AJ18" s="63"/>
      <c r="AK18" s="63"/>
      <c r="AL18" s="63"/>
      <c r="AM18" s="62"/>
      <c r="AN18" s="146">
        <v>1.25</v>
      </c>
    </row>
    <row r="19" spans="1:40" ht="15">
      <c r="A19" s="150">
        <v>12</v>
      </c>
      <c r="B19" s="54">
        <v>16</v>
      </c>
      <c r="C19" s="51" t="s">
        <v>219</v>
      </c>
      <c r="D19" s="52" t="s">
        <v>30</v>
      </c>
      <c r="E19" s="218" t="s">
        <v>41</v>
      </c>
      <c r="F19" s="234">
        <v>115</v>
      </c>
      <c r="G19" s="63"/>
      <c r="H19" s="63" t="s">
        <v>298</v>
      </c>
      <c r="I19" s="63" t="s">
        <v>300</v>
      </c>
      <c r="J19" s="63" t="s">
        <v>298</v>
      </c>
      <c r="K19" s="63" t="s">
        <v>301</v>
      </c>
      <c r="L19" s="63" t="s">
        <v>299</v>
      </c>
      <c r="M19" s="63"/>
      <c r="N19" s="63"/>
      <c r="O19" s="63"/>
      <c r="P19" s="63"/>
      <c r="Q19" s="63"/>
      <c r="R19" s="63"/>
      <c r="S19" s="159">
        <v>1.3</v>
      </c>
      <c r="V19" s="153">
        <v>11</v>
      </c>
      <c r="W19" s="50">
        <v>67</v>
      </c>
      <c r="X19" s="51" t="s">
        <v>253</v>
      </c>
      <c r="Y19" s="52" t="s">
        <v>250</v>
      </c>
      <c r="Z19" s="51" t="s">
        <v>5</v>
      </c>
      <c r="AA19" s="268">
        <v>100</v>
      </c>
      <c r="AB19" s="63" t="s">
        <v>298</v>
      </c>
      <c r="AC19" s="63" t="s">
        <v>298</v>
      </c>
      <c r="AD19" s="63" t="s">
        <v>298</v>
      </c>
      <c r="AE19" s="63" t="s">
        <v>298</v>
      </c>
      <c r="AF19" s="63" t="s">
        <v>298</v>
      </c>
      <c r="AG19" s="63" t="s">
        <v>300</v>
      </c>
      <c r="AH19" s="63" t="s">
        <v>299</v>
      </c>
      <c r="AI19" s="63"/>
      <c r="AJ19" s="63"/>
      <c r="AK19" s="63"/>
      <c r="AL19" s="63"/>
      <c r="AM19" s="62"/>
      <c r="AN19" s="146">
        <v>1.25</v>
      </c>
    </row>
    <row r="20" spans="1:40" ht="15">
      <c r="A20" s="150">
        <v>13</v>
      </c>
      <c r="B20" s="54">
        <v>58</v>
      </c>
      <c r="C20" s="55" t="s">
        <v>256</v>
      </c>
      <c r="D20" s="56" t="s">
        <v>255</v>
      </c>
      <c r="E20" s="215" t="s">
        <v>5</v>
      </c>
      <c r="F20" s="234">
        <v>110</v>
      </c>
      <c r="G20" s="76" t="s">
        <v>298</v>
      </c>
      <c r="H20" s="76" t="s">
        <v>298</v>
      </c>
      <c r="I20" s="76" t="s">
        <v>298</v>
      </c>
      <c r="J20" s="76" t="s">
        <v>298</v>
      </c>
      <c r="K20" s="76" t="s">
        <v>299</v>
      </c>
      <c r="L20" s="71"/>
      <c r="M20" s="71"/>
      <c r="N20" s="71"/>
      <c r="O20" s="71"/>
      <c r="P20" s="71"/>
      <c r="Q20" s="71"/>
      <c r="R20" s="71"/>
      <c r="S20" s="159">
        <v>1.25</v>
      </c>
      <c r="V20" s="153">
        <v>13</v>
      </c>
      <c r="W20" s="50">
        <v>11</v>
      </c>
      <c r="X20" s="55" t="s">
        <v>238</v>
      </c>
      <c r="Y20" s="56" t="s">
        <v>30</v>
      </c>
      <c r="Z20" s="57" t="s">
        <v>35</v>
      </c>
      <c r="AA20" s="268">
        <v>100</v>
      </c>
      <c r="AB20" s="63" t="s">
        <v>300</v>
      </c>
      <c r="AC20" s="63" t="s">
        <v>300</v>
      </c>
      <c r="AD20" s="134" t="s">
        <v>298</v>
      </c>
      <c r="AE20" s="134" t="s">
        <v>301</v>
      </c>
      <c r="AF20" s="63" t="s">
        <v>298</v>
      </c>
      <c r="AG20" s="63" t="s">
        <v>300</v>
      </c>
      <c r="AH20" s="63" t="s">
        <v>299</v>
      </c>
      <c r="AI20" s="44"/>
      <c r="AJ20" s="44"/>
      <c r="AK20" s="44"/>
      <c r="AL20" s="44"/>
      <c r="AM20" s="271"/>
      <c r="AN20" s="146">
        <v>1.25</v>
      </c>
    </row>
    <row r="21" spans="1:40" ht="15">
      <c r="A21" s="150">
        <v>13</v>
      </c>
      <c r="B21" s="54">
        <v>57</v>
      </c>
      <c r="C21" s="55" t="s">
        <v>254</v>
      </c>
      <c r="D21" s="56" t="s">
        <v>255</v>
      </c>
      <c r="E21" s="215" t="s">
        <v>5</v>
      </c>
      <c r="F21" s="234">
        <v>110</v>
      </c>
      <c r="G21" s="76" t="s">
        <v>298</v>
      </c>
      <c r="H21" s="76" t="s">
        <v>298</v>
      </c>
      <c r="I21" s="76" t="s">
        <v>298</v>
      </c>
      <c r="J21" s="76" t="s">
        <v>298</v>
      </c>
      <c r="K21" s="76" t="s">
        <v>299</v>
      </c>
      <c r="L21" s="71"/>
      <c r="M21" s="71"/>
      <c r="N21" s="71"/>
      <c r="O21" s="71"/>
      <c r="P21" s="71"/>
      <c r="Q21" s="71"/>
      <c r="R21" s="71"/>
      <c r="S21" s="159">
        <v>1.25</v>
      </c>
      <c r="V21" s="153">
        <v>14</v>
      </c>
      <c r="W21" s="50">
        <v>63</v>
      </c>
      <c r="X21" s="55" t="s">
        <v>98</v>
      </c>
      <c r="Y21" s="56" t="s">
        <v>99</v>
      </c>
      <c r="Z21" s="57" t="s">
        <v>5</v>
      </c>
      <c r="AA21" s="268">
        <v>100</v>
      </c>
      <c r="AB21" s="81" t="s">
        <v>298</v>
      </c>
      <c r="AC21" s="81" t="s">
        <v>298</v>
      </c>
      <c r="AD21" s="81" t="s">
        <v>298</v>
      </c>
      <c r="AE21" s="81" t="s">
        <v>298</v>
      </c>
      <c r="AF21" s="81" t="s">
        <v>298</v>
      </c>
      <c r="AG21" s="81" t="s">
        <v>299</v>
      </c>
      <c r="AH21" s="81"/>
      <c r="AI21" s="81"/>
      <c r="AJ21" s="81"/>
      <c r="AK21" s="81"/>
      <c r="AL21" s="81"/>
      <c r="AM21" s="276"/>
      <c r="AN21" s="146">
        <v>1.2</v>
      </c>
    </row>
    <row r="22" spans="1:40" ht="15">
      <c r="A22" s="150">
        <v>13</v>
      </c>
      <c r="B22" s="50">
        <v>53</v>
      </c>
      <c r="C22" s="117" t="s">
        <v>132</v>
      </c>
      <c r="D22" s="56" t="s">
        <v>133</v>
      </c>
      <c r="E22" s="215" t="s">
        <v>39</v>
      </c>
      <c r="F22" s="234">
        <v>115</v>
      </c>
      <c r="G22" s="63"/>
      <c r="H22" s="63" t="s">
        <v>298</v>
      </c>
      <c r="I22" s="63" t="s">
        <v>298</v>
      </c>
      <c r="J22" s="63" t="s">
        <v>298</v>
      </c>
      <c r="K22" s="63" t="s">
        <v>299</v>
      </c>
      <c r="L22" s="63"/>
      <c r="M22" s="44"/>
      <c r="N22" s="44"/>
      <c r="O22" s="44"/>
      <c r="P22" s="44"/>
      <c r="Q22" s="44"/>
      <c r="R22" s="44"/>
      <c r="S22" s="159">
        <v>1.25</v>
      </c>
      <c r="V22" s="153">
        <v>14</v>
      </c>
      <c r="W22" s="50">
        <v>20</v>
      </c>
      <c r="X22" s="51" t="s">
        <v>90</v>
      </c>
      <c r="Y22" s="52" t="s">
        <v>30</v>
      </c>
      <c r="Z22" s="51" t="s">
        <v>89</v>
      </c>
      <c r="AA22" s="268">
        <v>100</v>
      </c>
      <c r="AB22" s="135" t="s">
        <v>298</v>
      </c>
      <c r="AC22" s="135" t="s">
        <v>298</v>
      </c>
      <c r="AD22" s="81" t="s">
        <v>298</v>
      </c>
      <c r="AE22" s="81" t="s">
        <v>298</v>
      </c>
      <c r="AF22" s="81" t="s">
        <v>298</v>
      </c>
      <c r="AG22" s="81" t="s">
        <v>299</v>
      </c>
      <c r="AH22" s="81"/>
      <c r="AI22" s="81"/>
      <c r="AJ22" s="81"/>
      <c r="AK22" s="81"/>
      <c r="AL22" s="81"/>
      <c r="AM22" s="276"/>
      <c r="AN22" s="146">
        <v>1.2</v>
      </c>
    </row>
    <row r="23" spans="1:40" ht="15">
      <c r="A23" s="150">
        <v>16</v>
      </c>
      <c r="B23" s="50">
        <v>2</v>
      </c>
      <c r="C23" s="51" t="s">
        <v>240</v>
      </c>
      <c r="D23" s="52" t="s">
        <v>30</v>
      </c>
      <c r="E23" s="218" t="s">
        <v>35</v>
      </c>
      <c r="F23" s="235">
        <v>110</v>
      </c>
      <c r="G23" s="76" t="s">
        <v>298</v>
      </c>
      <c r="H23" s="76" t="s">
        <v>300</v>
      </c>
      <c r="I23" s="76" t="s">
        <v>298</v>
      </c>
      <c r="J23" s="76" t="s">
        <v>298</v>
      </c>
      <c r="K23" s="76" t="s">
        <v>299</v>
      </c>
      <c r="L23" s="76"/>
      <c r="M23" s="76"/>
      <c r="N23" s="76"/>
      <c r="O23" s="76"/>
      <c r="P23" s="76"/>
      <c r="Q23" s="76"/>
      <c r="R23" s="76"/>
      <c r="S23" s="159">
        <v>1.25</v>
      </c>
      <c r="V23" s="153">
        <v>14</v>
      </c>
      <c r="W23" s="50">
        <v>64</v>
      </c>
      <c r="X23" s="51" t="s">
        <v>103</v>
      </c>
      <c r="Y23" s="52" t="s">
        <v>104</v>
      </c>
      <c r="Z23" s="51" t="s">
        <v>5</v>
      </c>
      <c r="AA23" s="268">
        <v>100</v>
      </c>
      <c r="AB23" s="164" t="s">
        <v>298</v>
      </c>
      <c r="AC23" s="164" t="s">
        <v>298</v>
      </c>
      <c r="AD23" s="106" t="s">
        <v>298</v>
      </c>
      <c r="AE23" s="106" t="s">
        <v>298</v>
      </c>
      <c r="AF23" s="106" t="s">
        <v>298</v>
      </c>
      <c r="AG23" s="106" t="s">
        <v>299</v>
      </c>
      <c r="AH23" s="106"/>
      <c r="AI23" s="106"/>
      <c r="AJ23" s="106"/>
      <c r="AK23" s="106"/>
      <c r="AL23" s="106"/>
      <c r="AM23" s="276"/>
      <c r="AN23" s="146">
        <v>1.2</v>
      </c>
    </row>
    <row r="24" spans="1:40" ht="15">
      <c r="A24" s="150">
        <v>17</v>
      </c>
      <c r="B24" s="54">
        <v>52</v>
      </c>
      <c r="C24" s="55" t="s">
        <v>141</v>
      </c>
      <c r="D24" s="56" t="s">
        <v>142</v>
      </c>
      <c r="E24" s="215" t="s">
        <v>138</v>
      </c>
      <c r="F24" s="234">
        <v>110</v>
      </c>
      <c r="G24" s="76" t="s">
        <v>298</v>
      </c>
      <c r="H24" s="76" t="s">
        <v>298</v>
      </c>
      <c r="I24" s="76" t="s">
        <v>298</v>
      </c>
      <c r="J24" s="76" t="s">
        <v>300</v>
      </c>
      <c r="K24" s="76" t="s">
        <v>299</v>
      </c>
      <c r="L24" s="76"/>
      <c r="M24" s="76"/>
      <c r="N24" s="76"/>
      <c r="O24" s="71"/>
      <c r="P24" s="71"/>
      <c r="Q24" s="71"/>
      <c r="R24" s="71"/>
      <c r="S24" s="159">
        <v>1.25</v>
      </c>
      <c r="V24" s="153">
        <v>17</v>
      </c>
      <c r="W24" s="54">
        <v>15</v>
      </c>
      <c r="X24" s="55" t="s">
        <v>214</v>
      </c>
      <c r="Y24" s="56" t="s">
        <v>33</v>
      </c>
      <c r="Z24" s="57" t="s">
        <v>41</v>
      </c>
      <c r="AA24" s="269">
        <v>100</v>
      </c>
      <c r="AB24" s="136" t="s">
        <v>298</v>
      </c>
      <c r="AC24" s="136" t="s">
        <v>300</v>
      </c>
      <c r="AD24" s="137" t="s">
        <v>298</v>
      </c>
      <c r="AE24" s="137" t="s">
        <v>300</v>
      </c>
      <c r="AF24" s="137" t="s">
        <v>298</v>
      </c>
      <c r="AG24" s="137" t="s">
        <v>299</v>
      </c>
      <c r="AH24" s="137"/>
      <c r="AI24" s="137"/>
      <c r="AJ24" s="137"/>
      <c r="AK24" s="137"/>
      <c r="AL24" s="137"/>
      <c r="AM24" s="278"/>
      <c r="AN24" s="143">
        <v>1.2</v>
      </c>
    </row>
    <row r="25" spans="1:40" ht="15">
      <c r="A25" s="150">
        <v>17</v>
      </c>
      <c r="B25" s="54">
        <v>10</v>
      </c>
      <c r="C25" s="117" t="s">
        <v>245</v>
      </c>
      <c r="D25" s="56" t="s">
        <v>30</v>
      </c>
      <c r="E25" s="57" t="s">
        <v>35</v>
      </c>
      <c r="F25" s="236">
        <v>110</v>
      </c>
      <c r="G25" s="84" t="s">
        <v>298</v>
      </c>
      <c r="H25" s="84" t="s">
        <v>298</v>
      </c>
      <c r="I25" s="84" t="s">
        <v>298</v>
      </c>
      <c r="J25" s="84" t="s">
        <v>300</v>
      </c>
      <c r="K25" s="84" t="s">
        <v>299</v>
      </c>
      <c r="L25" s="77"/>
      <c r="M25" s="77"/>
      <c r="N25" s="77"/>
      <c r="O25" s="77"/>
      <c r="P25" s="77"/>
      <c r="Q25" s="77"/>
      <c r="R25" s="77"/>
      <c r="S25" s="159">
        <v>1.25</v>
      </c>
      <c r="V25" s="153">
        <v>18</v>
      </c>
      <c r="W25" s="54">
        <v>62</v>
      </c>
      <c r="X25" s="55" t="s">
        <v>247</v>
      </c>
      <c r="Y25" s="56" t="s">
        <v>248</v>
      </c>
      <c r="Z25" s="57" t="s">
        <v>5</v>
      </c>
      <c r="AA25" s="268">
        <v>100</v>
      </c>
      <c r="AB25" s="122" t="s">
        <v>298</v>
      </c>
      <c r="AC25" s="108" t="s">
        <v>298</v>
      </c>
      <c r="AD25" s="122" t="s">
        <v>298</v>
      </c>
      <c r="AE25" s="122" t="s">
        <v>298</v>
      </c>
      <c r="AF25" s="122" t="s">
        <v>300</v>
      </c>
      <c r="AG25" s="108" t="s">
        <v>299</v>
      </c>
      <c r="AH25" s="108"/>
      <c r="AI25" s="108"/>
      <c r="AJ25" s="108"/>
      <c r="AK25" s="108"/>
      <c r="AL25" s="108"/>
      <c r="AM25" s="62"/>
      <c r="AN25" s="146">
        <v>1.2</v>
      </c>
    </row>
    <row r="26" spans="1:40" ht="15">
      <c r="A26" s="150">
        <v>19</v>
      </c>
      <c r="B26" s="54">
        <v>7</v>
      </c>
      <c r="C26" s="55" t="s">
        <v>37</v>
      </c>
      <c r="D26" s="56" t="s">
        <v>33</v>
      </c>
      <c r="E26" s="57" t="s">
        <v>35</v>
      </c>
      <c r="F26" s="236">
        <v>115</v>
      </c>
      <c r="G26" s="84"/>
      <c r="H26" s="84" t="s">
        <v>298</v>
      </c>
      <c r="I26" s="84" t="s">
        <v>300</v>
      </c>
      <c r="J26" s="84" t="s">
        <v>300</v>
      </c>
      <c r="K26" s="84" t="s">
        <v>299</v>
      </c>
      <c r="L26" s="77"/>
      <c r="M26" s="77"/>
      <c r="N26" s="77"/>
      <c r="O26" s="77"/>
      <c r="P26" s="77"/>
      <c r="Q26" s="77"/>
      <c r="R26" s="77"/>
      <c r="S26" s="159">
        <v>1.25</v>
      </c>
      <c r="V26" s="153">
        <v>18</v>
      </c>
      <c r="W26" s="54">
        <v>65</v>
      </c>
      <c r="X26" s="55" t="s">
        <v>249</v>
      </c>
      <c r="Y26" s="56" t="s">
        <v>250</v>
      </c>
      <c r="Z26" s="57" t="s">
        <v>5</v>
      </c>
      <c r="AA26" s="268">
        <v>100</v>
      </c>
      <c r="AB26" s="106" t="s">
        <v>298</v>
      </c>
      <c r="AC26" s="106" t="s">
        <v>298</v>
      </c>
      <c r="AD26" s="106" t="s">
        <v>298</v>
      </c>
      <c r="AE26" s="106" t="s">
        <v>298</v>
      </c>
      <c r="AF26" s="106" t="s">
        <v>300</v>
      </c>
      <c r="AG26" s="106" t="s">
        <v>299</v>
      </c>
      <c r="AH26" s="106"/>
      <c r="AI26" s="106"/>
      <c r="AJ26" s="106"/>
      <c r="AK26" s="106"/>
      <c r="AL26" s="106"/>
      <c r="AM26" s="276"/>
      <c r="AN26" s="146">
        <v>1.2</v>
      </c>
    </row>
    <row r="27" spans="1:41" ht="15">
      <c r="A27" s="150">
        <v>20</v>
      </c>
      <c r="B27" s="54">
        <v>19</v>
      </c>
      <c r="C27" s="51" t="s">
        <v>220</v>
      </c>
      <c r="D27" s="52" t="s">
        <v>33</v>
      </c>
      <c r="E27" s="51" t="s">
        <v>41</v>
      </c>
      <c r="F27" s="236">
        <v>110</v>
      </c>
      <c r="G27" s="84" t="s">
        <v>298</v>
      </c>
      <c r="H27" s="84" t="s">
        <v>300</v>
      </c>
      <c r="I27" s="84" t="s">
        <v>300</v>
      </c>
      <c r="J27" s="84" t="s">
        <v>301</v>
      </c>
      <c r="K27" s="84" t="s">
        <v>299</v>
      </c>
      <c r="L27" s="77"/>
      <c r="M27" s="77"/>
      <c r="N27" s="77"/>
      <c r="O27" s="77"/>
      <c r="P27" s="77"/>
      <c r="Q27" s="77"/>
      <c r="R27" s="77"/>
      <c r="S27" s="159">
        <v>1.25</v>
      </c>
      <c r="V27" s="153">
        <v>18</v>
      </c>
      <c r="W27" s="50">
        <v>10</v>
      </c>
      <c r="X27" s="55" t="s">
        <v>237</v>
      </c>
      <c r="Y27" s="56" t="s">
        <v>33</v>
      </c>
      <c r="Z27" s="57" t="s">
        <v>35</v>
      </c>
      <c r="AA27" s="268">
        <v>100</v>
      </c>
      <c r="AB27" s="164" t="s">
        <v>298</v>
      </c>
      <c r="AC27" s="164" t="s">
        <v>298</v>
      </c>
      <c r="AD27" s="106" t="s">
        <v>298</v>
      </c>
      <c r="AE27" s="106" t="s">
        <v>298</v>
      </c>
      <c r="AF27" s="106" t="s">
        <v>300</v>
      </c>
      <c r="AG27" s="106" t="s">
        <v>299</v>
      </c>
      <c r="AH27" s="106"/>
      <c r="AI27" s="106"/>
      <c r="AJ27" s="106"/>
      <c r="AK27" s="106"/>
      <c r="AL27" s="106"/>
      <c r="AM27" s="276"/>
      <c r="AN27" s="146">
        <v>1.2</v>
      </c>
      <c r="AO27" s="58"/>
    </row>
    <row r="28" spans="1:41" ht="15">
      <c r="A28" s="150">
        <v>21</v>
      </c>
      <c r="B28" s="54">
        <v>8</v>
      </c>
      <c r="C28" s="51" t="s">
        <v>88</v>
      </c>
      <c r="D28" s="52" t="s">
        <v>33</v>
      </c>
      <c r="E28" s="51" t="s">
        <v>35</v>
      </c>
      <c r="F28" s="236">
        <v>110</v>
      </c>
      <c r="G28" s="108" t="s">
        <v>298</v>
      </c>
      <c r="H28" s="108" t="s">
        <v>298</v>
      </c>
      <c r="I28" s="108" t="s">
        <v>299</v>
      </c>
      <c r="J28" s="107"/>
      <c r="K28" s="107"/>
      <c r="L28" s="107"/>
      <c r="M28" s="108"/>
      <c r="N28" s="108"/>
      <c r="O28" s="108"/>
      <c r="P28" s="108"/>
      <c r="Q28" s="108"/>
      <c r="R28" s="108"/>
      <c r="S28" s="159">
        <v>1.15</v>
      </c>
      <c r="V28" s="153">
        <v>18</v>
      </c>
      <c r="W28" s="50">
        <v>73</v>
      </c>
      <c r="X28" s="51" t="s">
        <v>263</v>
      </c>
      <c r="Y28" s="52" t="s">
        <v>264</v>
      </c>
      <c r="Z28" s="51" t="s">
        <v>6</v>
      </c>
      <c r="AA28" s="268">
        <v>100</v>
      </c>
      <c r="AB28" s="106" t="s">
        <v>298</v>
      </c>
      <c r="AC28" s="106" t="s">
        <v>298</v>
      </c>
      <c r="AD28" s="106" t="s">
        <v>298</v>
      </c>
      <c r="AE28" s="106" t="s">
        <v>298</v>
      </c>
      <c r="AF28" s="106" t="s">
        <v>300</v>
      </c>
      <c r="AG28" s="106" t="s">
        <v>299</v>
      </c>
      <c r="AH28" s="106"/>
      <c r="AI28" s="106"/>
      <c r="AJ28" s="106"/>
      <c r="AK28" s="106"/>
      <c r="AL28" s="106"/>
      <c r="AM28" s="276"/>
      <c r="AN28" s="146">
        <v>1.2</v>
      </c>
      <c r="AO28" s="58"/>
    </row>
    <row r="29" spans="1:41" ht="15">
      <c r="A29" s="150">
        <v>21</v>
      </c>
      <c r="B29" s="54">
        <v>59</v>
      </c>
      <c r="C29" s="55" t="s">
        <v>110</v>
      </c>
      <c r="D29" s="56" t="s">
        <v>111</v>
      </c>
      <c r="E29" s="57" t="s">
        <v>5</v>
      </c>
      <c r="F29" s="236">
        <v>110</v>
      </c>
      <c r="G29" s="108" t="s">
        <v>298</v>
      </c>
      <c r="H29" s="108" t="s">
        <v>298</v>
      </c>
      <c r="I29" s="108" t="s">
        <v>299</v>
      </c>
      <c r="J29" s="108"/>
      <c r="K29" s="108"/>
      <c r="L29" s="108"/>
      <c r="M29" s="108"/>
      <c r="N29" s="107"/>
      <c r="O29" s="107"/>
      <c r="P29" s="107"/>
      <c r="Q29" s="107"/>
      <c r="R29" s="107"/>
      <c r="S29" s="159">
        <v>1.15</v>
      </c>
      <c r="V29" s="153">
        <v>22</v>
      </c>
      <c r="W29" s="50">
        <v>6</v>
      </c>
      <c r="X29" s="55" t="s">
        <v>236</v>
      </c>
      <c r="Y29" s="56" t="s">
        <v>30</v>
      </c>
      <c r="Z29" s="57" t="s">
        <v>35</v>
      </c>
      <c r="AA29" s="269">
        <v>100</v>
      </c>
      <c r="AB29" s="137" t="s">
        <v>298</v>
      </c>
      <c r="AC29" s="137" t="s">
        <v>298</v>
      </c>
      <c r="AD29" s="137" t="s">
        <v>298</v>
      </c>
      <c r="AE29" s="136" t="s">
        <v>300</v>
      </c>
      <c r="AF29" s="137" t="s">
        <v>300</v>
      </c>
      <c r="AG29" s="137" t="s">
        <v>299</v>
      </c>
      <c r="AH29" s="200"/>
      <c r="AI29" s="200"/>
      <c r="AJ29" s="200"/>
      <c r="AK29" s="200"/>
      <c r="AL29" s="200"/>
      <c r="AM29" s="279"/>
      <c r="AN29" s="143">
        <v>1.2</v>
      </c>
      <c r="AO29" s="58"/>
    </row>
    <row r="30" spans="1:40" ht="15">
      <c r="A30" s="150">
        <v>23</v>
      </c>
      <c r="B30" s="54">
        <v>1</v>
      </c>
      <c r="C30" s="55" t="s">
        <v>239</v>
      </c>
      <c r="D30" s="56" t="s">
        <v>30</v>
      </c>
      <c r="E30" s="57" t="s">
        <v>35</v>
      </c>
      <c r="F30" s="237">
        <v>110</v>
      </c>
      <c r="G30" s="84" t="s">
        <v>298</v>
      </c>
      <c r="H30" s="84" t="s">
        <v>300</v>
      </c>
      <c r="I30" s="84" t="s">
        <v>299</v>
      </c>
      <c r="J30" s="84"/>
      <c r="K30" s="84"/>
      <c r="L30" s="84"/>
      <c r="M30" s="84"/>
      <c r="N30" s="84"/>
      <c r="O30" s="77"/>
      <c r="P30" s="77"/>
      <c r="Q30" s="77"/>
      <c r="R30" s="77"/>
      <c r="S30" s="159">
        <v>1.15</v>
      </c>
      <c r="V30" s="153">
        <v>23</v>
      </c>
      <c r="W30" s="50">
        <v>66</v>
      </c>
      <c r="X30" s="51" t="s">
        <v>251</v>
      </c>
      <c r="Y30" s="52" t="s">
        <v>252</v>
      </c>
      <c r="Z30" s="51" t="s">
        <v>5</v>
      </c>
      <c r="AA30" s="268">
        <v>100</v>
      </c>
      <c r="AB30" s="164" t="s">
        <v>298</v>
      </c>
      <c r="AC30" s="164" t="s">
        <v>298</v>
      </c>
      <c r="AD30" s="106" t="s">
        <v>300</v>
      </c>
      <c r="AE30" s="106" t="s">
        <v>298</v>
      </c>
      <c r="AF30" s="106" t="s">
        <v>301</v>
      </c>
      <c r="AG30" s="106" t="s">
        <v>299</v>
      </c>
      <c r="AH30" s="106"/>
      <c r="AI30" s="106"/>
      <c r="AJ30" s="106"/>
      <c r="AK30" s="106"/>
      <c r="AL30" s="106"/>
      <c r="AM30" s="276"/>
      <c r="AN30" s="146">
        <v>1.2</v>
      </c>
    </row>
    <row r="31" spans="1:40" ht="15">
      <c r="A31" s="150">
        <v>23</v>
      </c>
      <c r="B31" s="54">
        <v>60</v>
      </c>
      <c r="C31" s="55" t="s">
        <v>257</v>
      </c>
      <c r="D31" s="56" t="s">
        <v>258</v>
      </c>
      <c r="E31" s="57" t="s">
        <v>5</v>
      </c>
      <c r="F31" s="236">
        <v>110</v>
      </c>
      <c r="G31" s="108" t="s">
        <v>298</v>
      </c>
      <c r="H31" s="108" t="s">
        <v>300</v>
      </c>
      <c r="I31" s="108" t="s">
        <v>299</v>
      </c>
      <c r="J31" s="108"/>
      <c r="K31" s="108"/>
      <c r="L31" s="108"/>
      <c r="M31" s="107"/>
      <c r="N31" s="107"/>
      <c r="O31" s="107"/>
      <c r="P31" s="107"/>
      <c r="Q31" s="107"/>
      <c r="R31" s="107"/>
      <c r="S31" s="159">
        <v>1.15</v>
      </c>
      <c r="V31" s="153">
        <v>24</v>
      </c>
      <c r="W31" s="114">
        <v>3</v>
      </c>
      <c r="X31" s="55" t="s">
        <v>233</v>
      </c>
      <c r="Y31" s="56" t="s">
        <v>30</v>
      </c>
      <c r="Z31" s="57" t="s">
        <v>35</v>
      </c>
      <c r="AA31" s="269">
        <v>100</v>
      </c>
      <c r="AB31" s="136" t="s">
        <v>298</v>
      </c>
      <c r="AC31" s="136" t="s">
        <v>300</v>
      </c>
      <c r="AD31" s="137" t="s">
        <v>298</v>
      </c>
      <c r="AE31" s="137" t="s">
        <v>300</v>
      </c>
      <c r="AF31" s="137" t="s">
        <v>301</v>
      </c>
      <c r="AG31" s="137" t="s">
        <v>299</v>
      </c>
      <c r="AH31" s="137"/>
      <c r="AI31" s="137"/>
      <c r="AJ31" s="137"/>
      <c r="AK31" s="137"/>
      <c r="AL31" s="137"/>
      <c r="AM31" s="278"/>
      <c r="AN31" s="143">
        <v>1.2</v>
      </c>
    </row>
    <row r="32" spans="1:41" ht="15">
      <c r="A32" s="150">
        <v>25</v>
      </c>
      <c r="B32" s="54">
        <v>56</v>
      </c>
      <c r="C32" s="55" t="s">
        <v>108</v>
      </c>
      <c r="D32" s="56" t="s">
        <v>109</v>
      </c>
      <c r="E32" s="57" t="s">
        <v>5</v>
      </c>
      <c r="F32" s="236">
        <v>110</v>
      </c>
      <c r="G32" s="108" t="s">
        <v>298</v>
      </c>
      <c r="H32" s="108" t="s">
        <v>299</v>
      </c>
      <c r="I32" s="108"/>
      <c r="J32" s="108"/>
      <c r="K32" s="108"/>
      <c r="L32" s="108"/>
      <c r="M32" s="108"/>
      <c r="N32" s="108"/>
      <c r="O32" s="108"/>
      <c r="P32" s="107"/>
      <c r="Q32" s="107"/>
      <c r="R32" s="107"/>
      <c r="S32" s="159">
        <v>1.1</v>
      </c>
      <c r="V32" s="153">
        <v>25</v>
      </c>
      <c r="W32" s="50">
        <v>21</v>
      </c>
      <c r="X32" s="51" t="s">
        <v>38</v>
      </c>
      <c r="Y32" s="52" t="s">
        <v>33</v>
      </c>
      <c r="Z32" s="51" t="s">
        <v>89</v>
      </c>
      <c r="AA32" s="268">
        <v>100</v>
      </c>
      <c r="AB32" s="106" t="s">
        <v>298</v>
      </c>
      <c r="AC32" s="106" t="s">
        <v>298</v>
      </c>
      <c r="AD32" s="106" t="s">
        <v>298</v>
      </c>
      <c r="AE32" s="164" t="s">
        <v>298</v>
      </c>
      <c r="AF32" s="106" t="s">
        <v>299</v>
      </c>
      <c r="AG32" s="106"/>
      <c r="AH32" s="106"/>
      <c r="AI32" s="106"/>
      <c r="AJ32" s="106"/>
      <c r="AK32" s="106"/>
      <c r="AL32" s="106"/>
      <c r="AM32" s="276"/>
      <c r="AN32" s="146">
        <v>1.15</v>
      </c>
      <c r="AO32" s="58"/>
    </row>
    <row r="33" spans="1:41" ht="15">
      <c r="A33" s="150">
        <v>26</v>
      </c>
      <c r="B33" s="54">
        <v>3</v>
      </c>
      <c r="C33" s="55" t="s">
        <v>242</v>
      </c>
      <c r="D33" s="56" t="s">
        <v>33</v>
      </c>
      <c r="E33" s="57" t="s">
        <v>35</v>
      </c>
      <c r="F33" s="236">
        <v>110</v>
      </c>
      <c r="G33" s="84" t="s">
        <v>300</v>
      </c>
      <c r="H33" s="84" t="s">
        <v>299</v>
      </c>
      <c r="I33" s="84"/>
      <c r="J33" s="84"/>
      <c r="K33" s="77"/>
      <c r="L33" s="77"/>
      <c r="M33" s="77"/>
      <c r="N33" s="77"/>
      <c r="O33" s="77"/>
      <c r="P33" s="77"/>
      <c r="Q33" s="77"/>
      <c r="R33" s="77"/>
      <c r="S33" s="159">
        <v>1.1</v>
      </c>
      <c r="V33" s="153">
        <v>26</v>
      </c>
      <c r="W33" s="54">
        <v>38</v>
      </c>
      <c r="X33" s="55" t="s">
        <v>57</v>
      </c>
      <c r="Y33" s="56" t="s">
        <v>33</v>
      </c>
      <c r="Z33" s="57" t="s">
        <v>56</v>
      </c>
      <c r="AA33" s="268">
        <v>100</v>
      </c>
      <c r="AB33" s="106" t="s">
        <v>298</v>
      </c>
      <c r="AC33" s="106" t="s">
        <v>298</v>
      </c>
      <c r="AD33" s="106" t="s">
        <v>300</v>
      </c>
      <c r="AE33" s="106" t="s">
        <v>301</v>
      </c>
      <c r="AF33" s="106" t="s">
        <v>299</v>
      </c>
      <c r="AG33" s="106"/>
      <c r="AH33" s="106"/>
      <c r="AI33" s="106"/>
      <c r="AJ33" s="106"/>
      <c r="AK33" s="106"/>
      <c r="AL33" s="106"/>
      <c r="AM33" s="276"/>
      <c r="AN33" s="146">
        <v>1.15</v>
      </c>
      <c r="AO33" s="58"/>
    </row>
    <row r="34" spans="1:41" ht="15">
      <c r="A34" s="150">
        <v>26</v>
      </c>
      <c r="B34" s="54">
        <v>48</v>
      </c>
      <c r="C34" s="55" t="s">
        <v>157</v>
      </c>
      <c r="D34" s="56" t="s">
        <v>158</v>
      </c>
      <c r="E34" s="57" t="s">
        <v>155</v>
      </c>
      <c r="F34" s="236">
        <v>110</v>
      </c>
      <c r="G34" s="84" t="s">
        <v>300</v>
      </c>
      <c r="H34" s="84" t="s">
        <v>299</v>
      </c>
      <c r="I34" s="84"/>
      <c r="J34" s="77"/>
      <c r="K34" s="77"/>
      <c r="L34" s="77"/>
      <c r="M34" s="77"/>
      <c r="N34" s="77"/>
      <c r="O34" s="77"/>
      <c r="P34" s="77"/>
      <c r="Q34" s="77"/>
      <c r="R34" s="77"/>
      <c r="S34" s="159">
        <v>1.1</v>
      </c>
      <c r="V34" s="153">
        <v>27</v>
      </c>
      <c r="W34" s="54">
        <v>61</v>
      </c>
      <c r="X34" s="55" t="s">
        <v>129</v>
      </c>
      <c r="Y34" s="56" t="s">
        <v>130</v>
      </c>
      <c r="Z34" s="57" t="s">
        <v>39</v>
      </c>
      <c r="AA34" s="268">
        <v>100</v>
      </c>
      <c r="AB34" s="106" t="s">
        <v>298</v>
      </c>
      <c r="AC34" s="106" t="s">
        <v>298</v>
      </c>
      <c r="AD34" s="106" t="s">
        <v>298</v>
      </c>
      <c r="AE34" s="106" t="s">
        <v>299</v>
      </c>
      <c r="AF34" s="106"/>
      <c r="AG34" s="106"/>
      <c r="AH34" s="106"/>
      <c r="AI34" s="106"/>
      <c r="AJ34" s="106"/>
      <c r="AK34" s="106"/>
      <c r="AL34" s="106"/>
      <c r="AM34" s="276"/>
      <c r="AN34" s="146">
        <v>1.1</v>
      </c>
      <c r="AO34" s="58"/>
    </row>
    <row r="35" spans="1:41" ht="15">
      <c r="A35" s="150">
        <v>26</v>
      </c>
      <c r="B35" s="54">
        <v>45</v>
      </c>
      <c r="C35" s="55" t="s">
        <v>76</v>
      </c>
      <c r="D35" s="56" t="s">
        <v>77</v>
      </c>
      <c r="E35" s="57" t="s">
        <v>68</v>
      </c>
      <c r="F35" s="236">
        <v>110</v>
      </c>
      <c r="G35" s="84" t="s">
        <v>300</v>
      </c>
      <c r="H35" s="84" t="s">
        <v>299</v>
      </c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159">
        <v>1.1</v>
      </c>
      <c r="V35" s="153">
        <v>27</v>
      </c>
      <c r="W35" s="50">
        <v>43</v>
      </c>
      <c r="X35" s="51" t="s">
        <v>209</v>
      </c>
      <c r="Y35" s="52" t="s">
        <v>30</v>
      </c>
      <c r="Z35" s="51" t="s">
        <v>56</v>
      </c>
      <c r="AA35" s="268">
        <v>105</v>
      </c>
      <c r="AB35" s="164"/>
      <c r="AC35" s="164" t="s">
        <v>298</v>
      </c>
      <c r="AD35" s="106" t="s">
        <v>298</v>
      </c>
      <c r="AE35" s="106" t="s">
        <v>299</v>
      </c>
      <c r="AF35" s="106"/>
      <c r="AG35" s="106"/>
      <c r="AH35" s="106"/>
      <c r="AI35" s="106"/>
      <c r="AJ35" s="106"/>
      <c r="AK35" s="106"/>
      <c r="AL35" s="106"/>
      <c r="AM35" s="276"/>
      <c r="AN35" s="146">
        <v>1.1</v>
      </c>
      <c r="AO35" s="58"/>
    </row>
    <row r="36" spans="1:41" ht="15">
      <c r="A36" s="150">
        <v>29</v>
      </c>
      <c r="B36" s="50">
        <v>33</v>
      </c>
      <c r="C36" s="51" t="s">
        <v>182</v>
      </c>
      <c r="D36" s="52" t="s">
        <v>62</v>
      </c>
      <c r="E36" s="51" t="s">
        <v>180</v>
      </c>
      <c r="F36" s="236">
        <v>110</v>
      </c>
      <c r="G36" s="84" t="s">
        <v>301</v>
      </c>
      <c r="H36" s="84" t="s">
        <v>299</v>
      </c>
      <c r="I36" s="84"/>
      <c r="J36" s="84"/>
      <c r="K36" s="77"/>
      <c r="L36" s="84"/>
      <c r="M36" s="84"/>
      <c r="N36" s="84"/>
      <c r="O36" s="84"/>
      <c r="P36" s="84"/>
      <c r="Q36" s="84"/>
      <c r="R36" s="84"/>
      <c r="S36" s="159">
        <v>1.1</v>
      </c>
      <c r="V36" s="153">
        <v>29</v>
      </c>
      <c r="W36" s="50">
        <v>71</v>
      </c>
      <c r="X36" s="51" t="s">
        <v>81</v>
      </c>
      <c r="Y36" s="52" t="s">
        <v>82</v>
      </c>
      <c r="Z36" s="51" t="s">
        <v>6</v>
      </c>
      <c r="AA36" s="268">
        <v>100</v>
      </c>
      <c r="AB36" s="106" t="s">
        <v>298</v>
      </c>
      <c r="AC36" s="106" t="s">
        <v>298</v>
      </c>
      <c r="AD36" s="106" t="s">
        <v>301</v>
      </c>
      <c r="AE36" s="106" t="s">
        <v>299</v>
      </c>
      <c r="AF36" s="106"/>
      <c r="AG36" s="106"/>
      <c r="AH36" s="106"/>
      <c r="AI36" s="106"/>
      <c r="AJ36" s="106"/>
      <c r="AK36" s="106"/>
      <c r="AL36" s="106"/>
      <c r="AM36" s="276"/>
      <c r="AN36" s="146">
        <v>1.1</v>
      </c>
      <c r="AO36" s="58"/>
    </row>
    <row r="37" spans="1:40" ht="15">
      <c r="A37" s="150"/>
      <c r="B37" s="54">
        <v>9</v>
      </c>
      <c r="C37" s="55" t="s">
        <v>244</v>
      </c>
      <c r="D37" s="56" t="s">
        <v>33</v>
      </c>
      <c r="E37" s="57" t="s">
        <v>35</v>
      </c>
      <c r="F37" s="234">
        <v>110</v>
      </c>
      <c r="G37" s="84" t="s">
        <v>299</v>
      </c>
      <c r="H37" s="84"/>
      <c r="I37" s="84"/>
      <c r="J37" s="77"/>
      <c r="K37" s="77"/>
      <c r="L37" s="77"/>
      <c r="M37" s="77"/>
      <c r="N37" s="77"/>
      <c r="O37" s="77"/>
      <c r="P37" s="77"/>
      <c r="Q37" s="77"/>
      <c r="R37" s="77"/>
      <c r="S37" s="146" t="s">
        <v>121</v>
      </c>
      <c r="V37" s="153">
        <v>30</v>
      </c>
      <c r="W37" s="54">
        <v>4</v>
      </c>
      <c r="X37" s="55" t="s">
        <v>234</v>
      </c>
      <c r="Y37" s="56" t="s">
        <v>33</v>
      </c>
      <c r="Z37" s="57" t="s">
        <v>35</v>
      </c>
      <c r="AA37" s="268">
        <v>100</v>
      </c>
      <c r="AB37" s="164" t="s">
        <v>298</v>
      </c>
      <c r="AC37" s="164" t="s">
        <v>298</v>
      </c>
      <c r="AD37" s="106" t="s">
        <v>299</v>
      </c>
      <c r="AE37" s="106"/>
      <c r="AF37" s="106"/>
      <c r="AG37" s="106"/>
      <c r="AH37" s="106"/>
      <c r="AI37" s="106"/>
      <c r="AJ37" s="106"/>
      <c r="AK37" s="106"/>
      <c r="AL37" s="106"/>
      <c r="AM37" s="276"/>
      <c r="AN37" s="146">
        <v>1.05</v>
      </c>
    </row>
    <row r="38" spans="1:40" ht="15">
      <c r="A38" s="190"/>
      <c r="B38" s="58"/>
      <c r="C38" s="58"/>
      <c r="D38" s="58"/>
      <c r="E38" s="58"/>
      <c r="F38" s="201"/>
      <c r="G38" s="151"/>
      <c r="H38" s="151"/>
      <c r="I38" s="151"/>
      <c r="J38" s="9"/>
      <c r="K38" s="9"/>
      <c r="L38" s="9"/>
      <c r="M38" s="9"/>
      <c r="N38" s="9"/>
      <c r="O38" s="9"/>
      <c r="P38" s="9"/>
      <c r="Q38" s="9"/>
      <c r="R38" s="9"/>
      <c r="S38" s="79"/>
      <c r="V38" s="153">
        <v>31</v>
      </c>
      <c r="W38" s="54">
        <v>47</v>
      </c>
      <c r="X38" s="55" t="s">
        <v>293</v>
      </c>
      <c r="Y38" s="56" t="s">
        <v>294</v>
      </c>
      <c r="Z38" s="57" t="s">
        <v>180</v>
      </c>
      <c r="AA38" s="268">
        <v>100</v>
      </c>
      <c r="AB38" s="164" t="s">
        <v>300</v>
      </c>
      <c r="AC38" s="164" t="s">
        <v>301</v>
      </c>
      <c r="AD38" s="106" t="s">
        <v>299</v>
      </c>
      <c r="AE38" s="106"/>
      <c r="AF38" s="106"/>
      <c r="AG38" s="106"/>
      <c r="AH38" s="106"/>
      <c r="AI38" s="106"/>
      <c r="AJ38" s="106"/>
      <c r="AK38" s="106"/>
      <c r="AL38" s="106"/>
      <c r="AM38" s="276"/>
      <c r="AN38" s="146">
        <v>1.05</v>
      </c>
    </row>
    <row r="39" spans="1:40" ht="15">
      <c r="A39" s="190"/>
      <c r="B39" s="58"/>
      <c r="C39" s="58"/>
      <c r="D39" s="58"/>
      <c r="E39" s="58"/>
      <c r="F39" s="201"/>
      <c r="G39" s="151"/>
      <c r="H39" s="151"/>
      <c r="I39" s="151"/>
      <c r="J39" s="9"/>
      <c r="K39" s="9"/>
      <c r="L39" s="9"/>
      <c r="M39" s="9"/>
      <c r="N39" s="9"/>
      <c r="O39" s="9"/>
      <c r="P39" s="9"/>
      <c r="Q39" s="9"/>
      <c r="R39" s="9"/>
      <c r="S39" s="79"/>
      <c r="V39" s="153"/>
      <c r="W39" s="54">
        <v>2</v>
      </c>
      <c r="X39" s="55" t="s">
        <v>232</v>
      </c>
      <c r="Y39" s="56" t="s">
        <v>30</v>
      </c>
      <c r="Z39" s="57" t="s">
        <v>35</v>
      </c>
      <c r="AA39" s="268">
        <v>100</v>
      </c>
      <c r="AB39" s="106" t="s">
        <v>299</v>
      </c>
      <c r="AC39" s="106"/>
      <c r="AD39" s="106"/>
      <c r="AE39" s="232"/>
      <c r="AF39" s="106"/>
      <c r="AG39" s="106"/>
      <c r="AH39" s="106"/>
      <c r="AI39" s="106"/>
      <c r="AJ39" s="106"/>
      <c r="AK39" s="106"/>
      <c r="AL39" s="106"/>
      <c r="AM39" s="276"/>
      <c r="AN39" s="146" t="s">
        <v>121</v>
      </c>
    </row>
    <row r="40" spans="1:40" ht="15">
      <c r="A40" s="190"/>
      <c r="B40" s="58"/>
      <c r="C40" s="58"/>
      <c r="D40" s="58"/>
      <c r="E40" s="58"/>
      <c r="F40" s="201"/>
      <c r="G40" s="151"/>
      <c r="H40" s="151"/>
      <c r="I40" s="151"/>
      <c r="J40" s="9"/>
      <c r="K40" s="9"/>
      <c r="L40" s="9"/>
      <c r="M40" s="9"/>
      <c r="N40" s="9"/>
      <c r="O40" s="9"/>
      <c r="P40" s="9"/>
      <c r="Q40" s="9"/>
      <c r="R40" s="9"/>
      <c r="S40" s="79"/>
      <c r="V40" s="153"/>
      <c r="W40" s="54">
        <v>68</v>
      </c>
      <c r="X40" s="55" t="s">
        <v>162</v>
      </c>
      <c r="Y40" s="56" t="s">
        <v>163</v>
      </c>
      <c r="Z40" s="57" t="s">
        <v>164</v>
      </c>
      <c r="AA40" s="268"/>
      <c r="AB40" s="107"/>
      <c r="AC40" s="107"/>
      <c r="AD40" s="122"/>
      <c r="AE40" s="122"/>
      <c r="AF40" s="108"/>
      <c r="AG40" s="108"/>
      <c r="AH40" s="108"/>
      <c r="AI40" s="108"/>
      <c r="AJ40" s="108"/>
      <c r="AK40" s="108"/>
      <c r="AL40" s="108"/>
      <c r="AM40" s="62"/>
      <c r="AN40" s="146" t="s">
        <v>304</v>
      </c>
    </row>
    <row r="41" spans="22:40" ht="15">
      <c r="V41" s="270" t="s">
        <v>65</v>
      </c>
      <c r="W41" s="50">
        <v>8</v>
      </c>
      <c r="X41" s="51" t="s">
        <v>78</v>
      </c>
      <c r="Y41" s="52" t="s">
        <v>7</v>
      </c>
      <c r="Z41" s="51" t="s">
        <v>35</v>
      </c>
      <c r="AA41" s="268">
        <v>120</v>
      </c>
      <c r="AB41" s="164"/>
      <c r="AC41" s="164"/>
      <c r="AD41" s="106"/>
      <c r="AE41" s="106"/>
      <c r="AF41" s="106" t="s">
        <v>298</v>
      </c>
      <c r="AG41" s="106" t="s">
        <v>298</v>
      </c>
      <c r="AH41" s="106" t="s">
        <v>298</v>
      </c>
      <c r="AI41" s="106" t="s">
        <v>298</v>
      </c>
      <c r="AJ41" s="106" t="s">
        <v>300</v>
      </c>
      <c r="AK41" s="106" t="s">
        <v>300</v>
      </c>
      <c r="AL41" s="106" t="s">
        <v>299</v>
      </c>
      <c r="AM41" s="276"/>
      <c r="AN41" s="146">
        <v>1.41</v>
      </c>
    </row>
  </sheetData>
  <sheetProtection/>
  <mergeCells count="50">
    <mergeCell ref="AL6:AL7"/>
    <mergeCell ref="AM6:AM7"/>
    <mergeCell ref="A6:A7"/>
    <mergeCell ref="M6:M7"/>
    <mergeCell ref="N6:N7"/>
    <mergeCell ref="O6:O7"/>
    <mergeCell ref="AN6:AN7"/>
    <mergeCell ref="AD6:AD7"/>
    <mergeCell ref="AE6:AE7"/>
    <mergeCell ref="AF6:AF7"/>
    <mergeCell ref="AG6:AG7"/>
    <mergeCell ref="AH6:AH7"/>
    <mergeCell ref="AB4:AF4"/>
    <mergeCell ref="G4:K4"/>
    <mergeCell ref="B1:S1"/>
    <mergeCell ref="S6:S7"/>
    <mergeCell ref="AB5:AC5"/>
    <mergeCell ref="W6:W7"/>
    <mergeCell ref="X6:X7"/>
    <mergeCell ref="Y6:Y7"/>
    <mergeCell ref="Z6:Z7"/>
    <mergeCell ref="AA6:AA7"/>
    <mergeCell ref="W1:AJ1"/>
    <mergeCell ref="W3:X3"/>
    <mergeCell ref="Z3:AA3"/>
    <mergeCell ref="AB3:AF3"/>
    <mergeCell ref="B6:B7"/>
    <mergeCell ref="C6:C7"/>
    <mergeCell ref="D6:D7"/>
    <mergeCell ref="E6:E7"/>
    <mergeCell ref="F6:F7"/>
    <mergeCell ref="G6:G7"/>
    <mergeCell ref="G5:H5"/>
    <mergeCell ref="B3:C3"/>
    <mergeCell ref="E3:F3"/>
    <mergeCell ref="G3:K3"/>
    <mergeCell ref="H6:H7"/>
    <mergeCell ref="I6:I7"/>
    <mergeCell ref="J6:J7"/>
    <mergeCell ref="K6:K7"/>
    <mergeCell ref="L6:L7"/>
    <mergeCell ref="AB6:AB7"/>
    <mergeCell ref="AC6:AC7"/>
    <mergeCell ref="V6:V7"/>
    <mergeCell ref="P6:P7"/>
    <mergeCell ref="Q6:Q7"/>
    <mergeCell ref="AK6:AK7"/>
    <mergeCell ref="R6:R7"/>
    <mergeCell ref="AI6:AI7"/>
    <mergeCell ref="AJ6:AJ7"/>
  </mergeCells>
  <printOptions/>
  <pageMargins left="0.1968503937007874" right="0.1968503937007874" top="0.4330708661417323" bottom="0.1968503937007874" header="0.1968503937007874" footer="0.196850393700787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4"/>
  <sheetViews>
    <sheetView zoomScale="85" zoomScaleNormal="85" zoomScalePageLayoutView="0" workbookViewId="0" topLeftCell="A18">
      <selection activeCell="F25" sqref="F25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6.00390625" style="0" customWidth="1"/>
    <col min="4" max="4" width="10.140625" style="0" customWidth="1"/>
    <col min="5" max="5" width="23.00390625" style="0" customWidth="1"/>
    <col min="6" max="6" width="11.57421875" style="0" customWidth="1"/>
  </cols>
  <sheetData>
    <row r="1" spans="2:8" ht="23.25" customHeight="1">
      <c r="B1" s="248" t="s">
        <v>54</v>
      </c>
      <c r="C1" s="248"/>
      <c r="D1" s="248"/>
      <c r="E1" s="248"/>
      <c r="F1" s="248"/>
      <c r="G1" s="45"/>
      <c r="H1" s="45"/>
    </row>
    <row r="2" spans="2:8" ht="23.25">
      <c r="B2" s="248"/>
      <c r="C2" s="248"/>
      <c r="D2" s="248"/>
      <c r="E2" s="248"/>
      <c r="F2" s="248"/>
      <c r="G2" s="45"/>
      <c r="H2" s="45"/>
    </row>
    <row r="3" spans="2:8" ht="23.25">
      <c r="B3" s="36"/>
      <c r="C3" s="36"/>
      <c r="D3" s="36"/>
      <c r="E3" s="36"/>
      <c r="F3" s="36"/>
      <c r="G3" s="36"/>
      <c r="H3" s="36"/>
    </row>
    <row r="4" spans="2:8" ht="27" customHeight="1">
      <c r="B4" s="243" t="s">
        <v>8</v>
      </c>
      <c r="C4" s="243"/>
      <c r="D4" s="246" t="s">
        <v>22</v>
      </c>
      <c r="E4" s="246"/>
      <c r="F4" s="47"/>
      <c r="G4" s="47"/>
      <c r="H4" s="47"/>
    </row>
    <row r="5" spans="2:8" ht="18.75">
      <c r="B5" s="37" t="s">
        <v>125</v>
      </c>
      <c r="C5" s="48"/>
      <c r="D5" s="244" t="s">
        <v>10</v>
      </c>
      <c r="E5" s="244"/>
      <c r="F5" s="48"/>
      <c r="G5" s="48"/>
      <c r="H5" s="48"/>
    </row>
    <row r="6" spans="2:8" ht="15.75">
      <c r="B6" s="46"/>
      <c r="C6" s="38"/>
      <c r="D6" s="243"/>
      <c r="E6" s="243"/>
      <c r="F6" s="37"/>
      <c r="G6" s="37"/>
      <c r="H6" s="37"/>
    </row>
    <row r="7" spans="1:8" ht="30">
      <c r="A7" s="155" t="s">
        <v>27</v>
      </c>
      <c r="B7" s="64" t="s">
        <v>11</v>
      </c>
      <c r="C7" s="40" t="s">
        <v>12</v>
      </c>
      <c r="D7" s="40" t="s">
        <v>13</v>
      </c>
      <c r="E7" s="263" t="s">
        <v>14</v>
      </c>
      <c r="F7" s="43" t="s">
        <v>20</v>
      </c>
      <c r="H7" s="2"/>
    </row>
    <row r="8" spans="1:8" ht="15">
      <c r="A8" s="213">
        <v>1</v>
      </c>
      <c r="B8" s="54">
        <v>50</v>
      </c>
      <c r="C8" s="55" t="s">
        <v>136</v>
      </c>
      <c r="D8" s="56" t="s">
        <v>137</v>
      </c>
      <c r="E8" s="265" t="s">
        <v>138</v>
      </c>
      <c r="F8" s="66">
        <v>0.0012201388888888889</v>
      </c>
      <c r="H8" s="2"/>
    </row>
    <row r="9" spans="1:8" ht="15">
      <c r="A9" s="213">
        <v>2</v>
      </c>
      <c r="B9" s="54">
        <v>5</v>
      </c>
      <c r="C9" s="55" t="s">
        <v>243</v>
      </c>
      <c r="D9" s="56" t="s">
        <v>30</v>
      </c>
      <c r="E9" s="265" t="s">
        <v>35</v>
      </c>
      <c r="F9" s="66">
        <v>0.0012675925925925927</v>
      </c>
      <c r="H9" s="23"/>
    </row>
    <row r="10" spans="1:8" ht="15">
      <c r="A10" s="213">
        <v>3</v>
      </c>
      <c r="B10" s="54">
        <v>1</v>
      </c>
      <c r="C10" s="55" t="s">
        <v>239</v>
      </c>
      <c r="D10" s="56" t="s">
        <v>30</v>
      </c>
      <c r="E10" s="265" t="s">
        <v>35</v>
      </c>
      <c r="F10" s="66">
        <v>0.0013091435185185185</v>
      </c>
      <c r="H10" s="23"/>
    </row>
    <row r="11" spans="1:8" ht="15">
      <c r="A11" s="213">
        <v>4</v>
      </c>
      <c r="B11" s="54">
        <v>52</v>
      </c>
      <c r="C11" s="55" t="s">
        <v>141</v>
      </c>
      <c r="D11" s="56" t="s">
        <v>142</v>
      </c>
      <c r="E11" s="265" t="s">
        <v>138</v>
      </c>
      <c r="F11" s="66">
        <v>0.0013398148148148147</v>
      </c>
      <c r="H11" s="2"/>
    </row>
    <row r="12" spans="1:8" ht="15">
      <c r="A12" s="213">
        <v>5</v>
      </c>
      <c r="B12" s="54">
        <v>10</v>
      </c>
      <c r="C12" s="117" t="s">
        <v>245</v>
      </c>
      <c r="D12" s="56" t="s">
        <v>30</v>
      </c>
      <c r="E12" s="265" t="s">
        <v>35</v>
      </c>
      <c r="F12" s="66">
        <v>0.001342361111111111</v>
      </c>
      <c r="H12" s="2"/>
    </row>
    <row r="13" spans="1:8" ht="15">
      <c r="A13" s="213">
        <v>6</v>
      </c>
      <c r="B13" s="54">
        <v>51</v>
      </c>
      <c r="C13" s="55" t="s">
        <v>140</v>
      </c>
      <c r="D13" s="56" t="s">
        <v>28</v>
      </c>
      <c r="E13" s="265" t="s">
        <v>138</v>
      </c>
      <c r="F13" s="66">
        <v>0.0013428240740740742</v>
      </c>
      <c r="H13" s="23"/>
    </row>
    <row r="14" spans="1:8" ht="15">
      <c r="A14" s="213">
        <v>7</v>
      </c>
      <c r="B14" s="50">
        <v>55</v>
      </c>
      <c r="C14" s="51" t="s">
        <v>101</v>
      </c>
      <c r="D14" s="52" t="s">
        <v>102</v>
      </c>
      <c r="E14" s="264" t="s">
        <v>5</v>
      </c>
      <c r="F14" s="66">
        <v>0.0013620370370370373</v>
      </c>
      <c r="H14" s="2"/>
    </row>
    <row r="15" spans="1:8" ht="15">
      <c r="A15" s="213">
        <v>8</v>
      </c>
      <c r="B15" s="54">
        <v>6</v>
      </c>
      <c r="C15" s="55" t="s">
        <v>36</v>
      </c>
      <c r="D15" s="56" t="s">
        <v>33</v>
      </c>
      <c r="E15" s="265" t="s">
        <v>35</v>
      </c>
      <c r="F15" s="66">
        <v>0.001364236111111111</v>
      </c>
      <c r="H15" s="2"/>
    </row>
    <row r="16" spans="1:8" ht="15">
      <c r="A16" s="213">
        <v>9</v>
      </c>
      <c r="B16" s="54">
        <v>58</v>
      </c>
      <c r="C16" s="55" t="s">
        <v>256</v>
      </c>
      <c r="D16" s="56" t="s">
        <v>255</v>
      </c>
      <c r="E16" s="265" t="s">
        <v>5</v>
      </c>
      <c r="F16" s="66">
        <v>0.0014037037037037037</v>
      </c>
      <c r="H16" s="2"/>
    </row>
    <row r="17" spans="1:8" ht="15">
      <c r="A17" s="213">
        <v>10</v>
      </c>
      <c r="B17" s="54">
        <v>45</v>
      </c>
      <c r="C17" s="55" t="s">
        <v>76</v>
      </c>
      <c r="D17" s="56" t="s">
        <v>77</v>
      </c>
      <c r="E17" s="265" t="s">
        <v>68</v>
      </c>
      <c r="F17" s="66">
        <v>0.0014197916666666666</v>
      </c>
      <c r="H17" s="23"/>
    </row>
    <row r="18" spans="1:8" ht="15">
      <c r="A18" s="213">
        <v>11</v>
      </c>
      <c r="B18" s="54">
        <v>63</v>
      </c>
      <c r="C18" s="55" t="s">
        <v>31</v>
      </c>
      <c r="D18" s="56" t="s">
        <v>42</v>
      </c>
      <c r="E18" s="265" t="s">
        <v>6</v>
      </c>
      <c r="F18" s="66">
        <v>0.0014231481481481482</v>
      </c>
      <c r="H18" s="2"/>
    </row>
    <row r="19" spans="1:8" ht="15">
      <c r="A19" s="213">
        <v>12</v>
      </c>
      <c r="B19" s="54">
        <v>9</v>
      </c>
      <c r="C19" s="55" t="s">
        <v>244</v>
      </c>
      <c r="D19" s="56" t="s">
        <v>33</v>
      </c>
      <c r="E19" s="265" t="s">
        <v>35</v>
      </c>
      <c r="F19" s="66">
        <v>0.0014395833333333333</v>
      </c>
      <c r="H19" s="2"/>
    </row>
    <row r="20" spans="1:8" ht="15">
      <c r="A20" s="213">
        <v>13</v>
      </c>
      <c r="B20" s="54">
        <v>7</v>
      </c>
      <c r="C20" s="55" t="s">
        <v>37</v>
      </c>
      <c r="D20" s="56" t="s">
        <v>33</v>
      </c>
      <c r="E20" s="265" t="s">
        <v>35</v>
      </c>
      <c r="F20" s="66">
        <v>0.0014476851851851853</v>
      </c>
      <c r="H20" s="2"/>
    </row>
    <row r="21" spans="1:8" ht="15">
      <c r="A21" s="213">
        <v>14</v>
      </c>
      <c r="B21" s="54">
        <v>18</v>
      </c>
      <c r="C21" s="55" t="s">
        <v>96</v>
      </c>
      <c r="D21" s="56" t="s">
        <v>33</v>
      </c>
      <c r="E21" s="265" t="s">
        <v>41</v>
      </c>
      <c r="F21" s="66">
        <v>0.0014518518518518517</v>
      </c>
      <c r="H21" s="2"/>
    </row>
    <row r="22" spans="1:8" ht="15">
      <c r="A22" s="213">
        <v>15</v>
      </c>
      <c r="B22" s="54">
        <v>14</v>
      </c>
      <c r="C22" s="55" t="s">
        <v>93</v>
      </c>
      <c r="D22" s="56" t="s">
        <v>33</v>
      </c>
      <c r="E22" s="265" t="s">
        <v>41</v>
      </c>
      <c r="F22" s="66">
        <v>0.0014599537037037035</v>
      </c>
      <c r="H22" s="2"/>
    </row>
    <row r="23" spans="1:8" ht="15">
      <c r="A23" s="213">
        <v>16</v>
      </c>
      <c r="B23" s="54">
        <v>16</v>
      </c>
      <c r="C23" s="51" t="s">
        <v>219</v>
      </c>
      <c r="D23" s="52" t="s">
        <v>30</v>
      </c>
      <c r="E23" s="264" t="s">
        <v>41</v>
      </c>
      <c r="F23" s="66">
        <v>0.0014733796296296294</v>
      </c>
      <c r="H23" s="23"/>
    </row>
    <row r="24" spans="1:8" ht="15">
      <c r="A24" s="213">
        <v>17</v>
      </c>
      <c r="B24" s="50">
        <v>53</v>
      </c>
      <c r="C24" s="117" t="s">
        <v>132</v>
      </c>
      <c r="D24" s="56" t="s">
        <v>133</v>
      </c>
      <c r="E24" s="265" t="s">
        <v>39</v>
      </c>
      <c r="F24" s="66">
        <v>0.0015001157407407409</v>
      </c>
      <c r="H24" s="2"/>
    </row>
    <row r="25" spans="1:8" ht="15">
      <c r="A25" s="213">
        <v>18</v>
      </c>
      <c r="B25" s="54">
        <v>57</v>
      </c>
      <c r="C25" s="55" t="s">
        <v>254</v>
      </c>
      <c r="D25" s="56" t="s">
        <v>255</v>
      </c>
      <c r="E25" s="265" t="s">
        <v>5</v>
      </c>
      <c r="F25" s="66">
        <v>0.0015164351851851851</v>
      </c>
      <c r="H25" s="2"/>
    </row>
    <row r="26" spans="1:8" ht="15">
      <c r="A26" s="213">
        <v>19</v>
      </c>
      <c r="B26" s="54">
        <v>11</v>
      </c>
      <c r="C26" s="51" t="s">
        <v>246</v>
      </c>
      <c r="D26" s="52" t="s">
        <v>33</v>
      </c>
      <c r="E26" s="264" t="s">
        <v>35</v>
      </c>
      <c r="F26" s="66">
        <v>0.0015373842592592594</v>
      </c>
      <c r="H26" s="2"/>
    </row>
    <row r="27" spans="1:8" ht="15">
      <c r="A27" s="213">
        <v>20</v>
      </c>
      <c r="B27" s="54">
        <v>59</v>
      </c>
      <c r="C27" s="55" t="s">
        <v>110</v>
      </c>
      <c r="D27" s="56" t="s">
        <v>111</v>
      </c>
      <c r="E27" s="265" t="s">
        <v>5</v>
      </c>
      <c r="F27" s="66">
        <v>0.0015387731481481483</v>
      </c>
      <c r="H27" s="2"/>
    </row>
    <row r="28" spans="1:8" ht="15">
      <c r="A28" s="213">
        <v>21</v>
      </c>
      <c r="B28" s="50">
        <v>2</v>
      </c>
      <c r="C28" s="51" t="s">
        <v>240</v>
      </c>
      <c r="D28" s="52" t="s">
        <v>30</v>
      </c>
      <c r="E28" s="264" t="s">
        <v>35</v>
      </c>
      <c r="F28" s="66">
        <v>0.0015456018518518518</v>
      </c>
      <c r="H28" s="2"/>
    </row>
    <row r="29" spans="1:8" ht="15">
      <c r="A29" s="213">
        <v>22</v>
      </c>
      <c r="B29" s="54">
        <v>8</v>
      </c>
      <c r="C29" s="51" t="s">
        <v>88</v>
      </c>
      <c r="D29" s="52" t="s">
        <v>33</v>
      </c>
      <c r="E29" s="264" t="s">
        <v>35</v>
      </c>
      <c r="F29" s="66">
        <v>0.0015472222222222224</v>
      </c>
      <c r="H29" s="23"/>
    </row>
    <row r="30" spans="1:8" ht="15">
      <c r="A30" s="213">
        <v>23</v>
      </c>
      <c r="B30" s="54">
        <v>15</v>
      </c>
      <c r="C30" s="55" t="s">
        <v>218</v>
      </c>
      <c r="D30" s="56" t="s">
        <v>33</v>
      </c>
      <c r="E30" s="265" t="s">
        <v>41</v>
      </c>
      <c r="F30" s="66">
        <v>0.0015568287037037035</v>
      </c>
      <c r="H30" s="2"/>
    </row>
    <row r="31" spans="1:8" ht="15">
      <c r="A31" s="213">
        <v>24</v>
      </c>
      <c r="B31" s="54">
        <v>3</v>
      </c>
      <c r="C31" s="55" t="s">
        <v>242</v>
      </c>
      <c r="D31" s="56" t="s">
        <v>33</v>
      </c>
      <c r="E31" s="265" t="s">
        <v>35</v>
      </c>
      <c r="F31" s="66">
        <v>0.001578240740740741</v>
      </c>
      <c r="H31" s="2"/>
    </row>
    <row r="32" spans="1:8" ht="15">
      <c r="A32" s="213">
        <v>25</v>
      </c>
      <c r="B32" s="54">
        <v>56</v>
      </c>
      <c r="C32" s="55" t="s">
        <v>108</v>
      </c>
      <c r="D32" s="56" t="s">
        <v>109</v>
      </c>
      <c r="E32" s="265" t="s">
        <v>5</v>
      </c>
      <c r="F32" s="66">
        <v>0.0016015046296296298</v>
      </c>
      <c r="H32" s="2"/>
    </row>
    <row r="33" spans="1:8" ht="15">
      <c r="A33" s="213">
        <v>26</v>
      </c>
      <c r="B33" s="54">
        <v>60</v>
      </c>
      <c r="C33" s="55" t="s">
        <v>257</v>
      </c>
      <c r="D33" s="56" t="s">
        <v>258</v>
      </c>
      <c r="E33" s="265" t="s">
        <v>5</v>
      </c>
      <c r="F33" s="66">
        <v>0.0016114583333333334</v>
      </c>
      <c r="H33" s="2"/>
    </row>
    <row r="34" spans="1:8" ht="15">
      <c r="A34" s="213">
        <v>27</v>
      </c>
      <c r="B34" s="54">
        <v>48</v>
      </c>
      <c r="C34" s="55" t="s">
        <v>157</v>
      </c>
      <c r="D34" s="56" t="s">
        <v>158</v>
      </c>
      <c r="E34" s="265" t="s">
        <v>155</v>
      </c>
      <c r="F34" s="66">
        <v>0.0016216435185185186</v>
      </c>
      <c r="H34" s="2"/>
    </row>
    <row r="35" spans="1:8" ht="15">
      <c r="A35" s="213">
        <v>28</v>
      </c>
      <c r="B35" s="54">
        <v>17</v>
      </c>
      <c r="C35" s="55" t="s">
        <v>94</v>
      </c>
      <c r="D35" s="56" t="s">
        <v>33</v>
      </c>
      <c r="E35" s="265" t="s">
        <v>41</v>
      </c>
      <c r="F35" s="66">
        <v>0.0016261574074074075</v>
      </c>
      <c r="H35" s="2"/>
    </row>
    <row r="36" spans="1:8" ht="15">
      <c r="A36" s="213">
        <v>29</v>
      </c>
      <c r="B36" s="50">
        <v>33</v>
      </c>
      <c r="C36" s="51" t="s">
        <v>182</v>
      </c>
      <c r="D36" s="52" t="s">
        <v>62</v>
      </c>
      <c r="E36" s="264" t="s">
        <v>180</v>
      </c>
      <c r="F36" s="66">
        <v>0.0016699074074074073</v>
      </c>
      <c r="H36" s="2"/>
    </row>
    <row r="37" spans="1:8" ht="15">
      <c r="A37" s="213">
        <v>30</v>
      </c>
      <c r="B37" s="54">
        <v>19</v>
      </c>
      <c r="C37" s="51" t="s">
        <v>220</v>
      </c>
      <c r="D37" s="52" t="s">
        <v>33</v>
      </c>
      <c r="E37" s="264" t="s">
        <v>41</v>
      </c>
      <c r="F37" s="66">
        <v>0.0016719907407407406</v>
      </c>
      <c r="H37" s="2"/>
    </row>
    <row r="38" ht="12.75">
      <c r="H38" s="2"/>
    </row>
    <row r="39" ht="12.75">
      <c r="H39" s="2"/>
    </row>
    <row r="40" spans="2:8" ht="19.5" customHeight="1">
      <c r="B40" s="248" t="s">
        <v>54</v>
      </c>
      <c r="C40" s="248"/>
      <c r="D40" s="248"/>
      <c r="E40" s="248"/>
      <c r="F40" s="248"/>
      <c r="H40" s="2"/>
    </row>
    <row r="41" spans="2:8" ht="24" customHeight="1">
      <c r="B41" s="248"/>
      <c r="C41" s="248"/>
      <c r="D41" s="248"/>
      <c r="E41" s="248"/>
      <c r="F41" s="248"/>
      <c r="H41" s="2"/>
    </row>
    <row r="42" spans="2:8" ht="23.25">
      <c r="B42" s="36"/>
      <c r="C42" s="36"/>
      <c r="D42" s="36"/>
      <c r="E42" s="36"/>
      <c r="F42" s="36"/>
      <c r="H42" s="2"/>
    </row>
    <row r="43" spans="2:8" ht="27">
      <c r="B43" s="243" t="s">
        <v>8</v>
      </c>
      <c r="C43" s="243"/>
      <c r="D43" s="246" t="s">
        <v>22</v>
      </c>
      <c r="E43" s="246"/>
      <c r="F43" s="47"/>
      <c r="H43" s="2"/>
    </row>
    <row r="44" spans="2:8" ht="18.75">
      <c r="B44" s="37" t="s">
        <v>125</v>
      </c>
      <c r="C44" s="48"/>
      <c r="D44" s="244" t="s">
        <v>16</v>
      </c>
      <c r="E44" s="244"/>
      <c r="F44" s="48"/>
      <c r="H44" s="2"/>
    </row>
    <row r="45" spans="2:8" ht="15.75">
      <c r="B45" s="46"/>
      <c r="C45" s="38"/>
      <c r="D45" s="243"/>
      <c r="E45" s="243"/>
      <c r="F45" s="37"/>
      <c r="H45" s="2"/>
    </row>
    <row r="46" spans="1:8" ht="30">
      <c r="A46" s="155" t="s">
        <v>27</v>
      </c>
      <c r="B46" s="40" t="s">
        <v>11</v>
      </c>
      <c r="C46" s="40" t="s">
        <v>12</v>
      </c>
      <c r="D46" s="40" t="s">
        <v>13</v>
      </c>
      <c r="E46" s="263" t="s">
        <v>14</v>
      </c>
      <c r="F46" s="43" t="s">
        <v>20</v>
      </c>
      <c r="H46" s="2"/>
    </row>
    <row r="47" spans="1:8" ht="15">
      <c r="A47" s="150">
        <v>1</v>
      </c>
      <c r="B47" s="50">
        <v>1</v>
      </c>
      <c r="C47" s="55" t="s">
        <v>230</v>
      </c>
      <c r="D47" s="56" t="s">
        <v>30</v>
      </c>
      <c r="E47" s="265" t="s">
        <v>35</v>
      </c>
      <c r="F47" s="66">
        <v>0.00128125</v>
      </c>
      <c r="H47" s="2"/>
    </row>
    <row r="48" spans="1:8" ht="15">
      <c r="A48" s="150">
        <v>2</v>
      </c>
      <c r="B48" s="50">
        <v>72</v>
      </c>
      <c r="C48" s="51" t="s">
        <v>29</v>
      </c>
      <c r="D48" s="52" t="s">
        <v>28</v>
      </c>
      <c r="E48" s="264" t="s">
        <v>6</v>
      </c>
      <c r="F48" s="66">
        <v>0.0013497685185185184</v>
      </c>
      <c r="H48" s="2"/>
    </row>
    <row r="49" spans="1:8" ht="15">
      <c r="A49" s="150">
        <v>3</v>
      </c>
      <c r="B49" s="50">
        <v>63</v>
      </c>
      <c r="C49" s="55" t="s">
        <v>98</v>
      </c>
      <c r="D49" s="56" t="s">
        <v>99</v>
      </c>
      <c r="E49" s="265" t="s">
        <v>5</v>
      </c>
      <c r="F49" s="66">
        <v>0.0013851851851851853</v>
      </c>
      <c r="H49" s="2"/>
    </row>
    <row r="50" spans="1:8" ht="15">
      <c r="A50" s="150">
        <v>4</v>
      </c>
      <c r="B50" s="54">
        <v>37</v>
      </c>
      <c r="C50" s="55" t="s">
        <v>55</v>
      </c>
      <c r="D50" s="56" t="s">
        <v>30</v>
      </c>
      <c r="E50" s="265" t="s">
        <v>56</v>
      </c>
      <c r="F50" s="66">
        <v>0.0013949074074074074</v>
      </c>
      <c r="H50" s="2"/>
    </row>
    <row r="51" spans="1:8" ht="15">
      <c r="A51" s="150">
        <v>5</v>
      </c>
      <c r="B51" s="50">
        <v>60</v>
      </c>
      <c r="C51" s="51" t="s">
        <v>126</v>
      </c>
      <c r="D51" s="52" t="s">
        <v>127</v>
      </c>
      <c r="E51" s="264" t="s">
        <v>39</v>
      </c>
      <c r="F51" s="66">
        <v>0.0014438657407407406</v>
      </c>
      <c r="H51" s="2"/>
    </row>
    <row r="52" spans="1:8" ht="15">
      <c r="A52" s="150">
        <v>6</v>
      </c>
      <c r="B52" s="54">
        <v>62</v>
      </c>
      <c r="C52" s="55" t="s">
        <v>247</v>
      </c>
      <c r="D52" s="56" t="s">
        <v>248</v>
      </c>
      <c r="E52" s="265" t="s">
        <v>5</v>
      </c>
      <c r="F52" s="66">
        <v>0.0014473379629629628</v>
      </c>
      <c r="H52" s="2"/>
    </row>
    <row r="53" spans="1:8" ht="15">
      <c r="A53" s="150">
        <v>7</v>
      </c>
      <c r="B53" s="50">
        <v>64</v>
      </c>
      <c r="C53" s="51" t="s">
        <v>103</v>
      </c>
      <c r="D53" s="52" t="s">
        <v>104</v>
      </c>
      <c r="E53" s="264" t="s">
        <v>5</v>
      </c>
      <c r="F53" s="66">
        <v>0.0014498842592592593</v>
      </c>
      <c r="H53" s="2"/>
    </row>
    <row r="54" spans="1:8" ht="15">
      <c r="A54" s="150">
        <v>8</v>
      </c>
      <c r="B54" s="50">
        <v>71</v>
      </c>
      <c r="C54" s="51" t="s">
        <v>81</v>
      </c>
      <c r="D54" s="52" t="s">
        <v>82</v>
      </c>
      <c r="E54" s="264" t="s">
        <v>6</v>
      </c>
      <c r="F54" s="66">
        <v>0.0014564814814814813</v>
      </c>
      <c r="H54" s="2"/>
    </row>
    <row r="55" spans="1:8" ht="15">
      <c r="A55" s="150">
        <v>9</v>
      </c>
      <c r="B55" s="50">
        <v>42</v>
      </c>
      <c r="C55" s="55" t="s">
        <v>208</v>
      </c>
      <c r="D55" s="56" t="s">
        <v>33</v>
      </c>
      <c r="E55" s="265" t="s">
        <v>56</v>
      </c>
      <c r="F55" s="66">
        <v>0.0014761574074074071</v>
      </c>
      <c r="H55" s="2"/>
    </row>
    <row r="56" spans="1:8" ht="15">
      <c r="A56" s="150">
        <v>10</v>
      </c>
      <c r="B56" s="50">
        <v>20</v>
      </c>
      <c r="C56" s="51" t="s">
        <v>90</v>
      </c>
      <c r="D56" s="52" t="s">
        <v>30</v>
      </c>
      <c r="E56" s="264" t="s">
        <v>89</v>
      </c>
      <c r="F56" s="66">
        <v>0.0014902777777777777</v>
      </c>
      <c r="H56" s="2"/>
    </row>
    <row r="57" spans="1:6" ht="15">
      <c r="A57" s="150">
        <v>11</v>
      </c>
      <c r="B57" s="50">
        <v>70</v>
      </c>
      <c r="C57" s="51" t="s">
        <v>83</v>
      </c>
      <c r="D57" s="52" t="s">
        <v>262</v>
      </c>
      <c r="E57" s="264" t="s">
        <v>6</v>
      </c>
      <c r="F57" s="66">
        <v>0.0014928240740740741</v>
      </c>
    </row>
    <row r="58" spans="1:6" ht="15">
      <c r="A58" s="150">
        <v>12</v>
      </c>
      <c r="B58" s="50">
        <v>9</v>
      </c>
      <c r="C58" s="51" t="s">
        <v>87</v>
      </c>
      <c r="D58" s="52" t="s">
        <v>33</v>
      </c>
      <c r="E58" s="264" t="s">
        <v>35</v>
      </c>
      <c r="F58" s="66">
        <v>0.001499537037037037</v>
      </c>
    </row>
    <row r="59" spans="1:6" ht="15">
      <c r="A59" s="150">
        <v>13</v>
      </c>
      <c r="B59" s="50">
        <v>40</v>
      </c>
      <c r="C59" s="55" t="s">
        <v>58</v>
      </c>
      <c r="D59" s="56" t="s">
        <v>33</v>
      </c>
      <c r="E59" s="265" t="s">
        <v>56</v>
      </c>
      <c r="F59" s="66">
        <v>0.0015023148148148148</v>
      </c>
    </row>
    <row r="60" spans="1:6" ht="15">
      <c r="A60" s="150">
        <v>14</v>
      </c>
      <c r="B60" s="54">
        <v>2</v>
      </c>
      <c r="C60" s="55" t="s">
        <v>232</v>
      </c>
      <c r="D60" s="56" t="s">
        <v>30</v>
      </c>
      <c r="E60" s="265" t="s">
        <v>35</v>
      </c>
      <c r="F60" s="66">
        <v>0.001531712962962963</v>
      </c>
    </row>
    <row r="61" spans="1:6" ht="15">
      <c r="A61" s="150">
        <v>15</v>
      </c>
      <c r="B61" s="114">
        <v>3</v>
      </c>
      <c r="C61" s="55" t="s">
        <v>233</v>
      </c>
      <c r="D61" s="56" t="s">
        <v>30</v>
      </c>
      <c r="E61" s="265" t="s">
        <v>35</v>
      </c>
      <c r="F61" s="66">
        <v>0.0015471064814814816</v>
      </c>
    </row>
    <row r="62" spans="1:6" ht="15">
      <c r="A62" s="150">
        <v>16</v>
      </c>
      <c r="B62" s="50">
        <v>11</v>
      </c>
      <c r="C62" s="55" t="s">
        <v>238</v>
      </c>
      <c r="D62" s="56" t="s">
        <v>30</v>
      </c>
      <c r="E62" s="265" t="s">
        <v>35</v>
      </c>
      <c r="F62" s="66">
        <v>0.001573611111111111</v>
      </c>
    </row>
    <row r="63" spans="1:6" ht="15">
      <c r="A63" s="150">
        <v>17</v>
      </c>
      <c r="B63" s="50">
        <v>21</v>
      </c>
      <c r="C63" s="51" t="s">
        <v>38</v>
      </c>
      <c r="D63" s="52" t="s">
        <v>33</v>
      </c>
      <c r="E63" s="264" t="s">
        <v>89</v>
      </c>
      <c r="F63" s="66">
        <v>0.0015743055555555554</v>
      </c>
    </row>
    <row r="64" spans="1:6" ht="15">
      <c r="A64" s="150">
        <v>18</v>
      </c>
      <c r="B64" s="50">
        <v>43</v>
      </c>
      <c r="C64" s="51" t="s">
        <v>209</v>
      </c>
      <c r="D64" s="52" t="s">
        <v>30</v>
      </c>
      <c r="E64" s="264" t="s">
        <v>56</v>
      </c>
      <c r="F64" s="66">
        <v>0.0015767361111111112</v>
      </c>
    </row>
    <row r="65" spans="1:6" ht="15">
      <c r="A65" s="150">
        <v>19</v>
      </c>
      <c r="B65" s="54">
        <v>57</v>
      </c>
      <c r="C65" s="55" t="s">
        <v>147</v>
      </c>
      <c r="D65" s="56" t="s">
        <v>148</v>
      </c>
      <c r="E65" s="265" t="s">
        <v>149</v>
      </c>
      <c r="F65" s="66">
        <v>0.0015784722222222224</v>
      </c>
    </row>
    <row r="66" spans="1:6" ht="15">
      <c r="A66" s="150">
        <v>20</v>
      </c>
      <c r="B66" s="50">
        <v>10</v>
      </c>
      <c r="C66" s="55" t="s">
        <v>237</v>
      </c>
      <c r="D66" s="56" t="s">
        <v>33</v>
      </c>
      <c r="E66" s="265" t="s">
        <v>35</v>
      </c>
      <c r="F66" s="66">
        <v>0.0015792824074074075</v>
      </c>
    </row>
    <row r="67" spans="1:6" ht="15">
      <c r="A67" s="150">
        <v>21</v>
      </c>
      <c r="B67" s="50">
        <v>5</v>
      </c>
      <c r="C67" s="55" t="s">
        <v>235</v>
      </c>
      <c r="D67" s="56" t="s">
        <v>33</v>
      </c>
      <c r="E67" s="265" t="s">
        <v>35</v>
      </c>
      <c r="F67" s="66">
        <v>0.001582175925925926</v>
      </c>
    </row>
    <row r="68" spans="1:6" ht="15">
      <c r="A68" s="150">
        <v>22</v>
      </c>
      <c r="B68" s="54">
        <v>47</v>
      </c>
      <c r="C68" s="55" t="s">
        <v>293</v>
      </c>
      <c r="D68" s="56" t="s">
        <v>294</v>
      </c>
      <c r="E68" s="265" t="s">
        <v>180</v>
      </c>
      <c r="F68" s="66">
        <v>0.0016407407407407406</v>
      </c>
    </row>
    <row r="69" spans="1:6" ht="15">
      <c r="A69" s="150">
        <v>23</v>
      </c>
      <c r="B69" s="54">
        <v>38</v>
      </c>
      <c r="C69" s="55" t="s">
        <v>57</v>
      </c>
      <c r="D69" s="56" t="s">
        <v>33</v>
      </c>
      <c r="E69" s="265" t="s">
        <v>56</v>
      </c>
      <c r="F69" s="66">
        <v>0.0016609953703703706</v>
      </c>
    </row>
    <row r="70" spans="1:6" ht="15">
      <c r="A70" s="150">
        <v>24</v>
      </c>
      <c r="B70" s="54">
        <v>65</v>
      </c>
      <c r="C70" s="55" t="s">
        <v>249</v>
      </c>
      <c r="D70" s="56" t="s">
        <v>250</v>
      </c>
      <c r="E70" s="265" t="s">
        <v>5</v>
      </c>
      <c r="F70" s="66">
        <v>0.0016880787037037036</v>
      </c>
    </row>
    <row r="71" spans="1:6" ht="15">
      <c r="A71" s="150">
        <v>25</v>
      </c>
      <c r="B71" s="50">
        <v>67</v>
      </c>
      <c r="C71" s="51" t="s">
        <v>253</v>
      </c>
      <c r="D71" s="52" t="s">
        <v>250</v>
      </c>
      <c r="E71" s="264" t="s">
        <v>5</v>
      </c>
      <c r="F71" s="66">
        <v>0.0017141203703703702</v>
      </c>
    </row>
    <row r="72" spans="1:6" ht="15">
      <c r="A72" s="150">
        <v>26</v>
      </c>
      <c r="B72" s="50">
        <v>41</v>
      </c>
      <c r="C72" s="55" t="s">
        <v>207</v>
      </c>
      <c r="D72" s="56" t="s">
        <v>33</v>
      </c>
      <c r="E72" s="265" t="s">
        <v>56</v>
      </c>
      <c r="F72" s="66">
        <v>0.0017372685185185188</v>
      </c>
    </row>
    <row r="73" spans="1:6" ht="15">
      <c r="A73" s="150">
        <v>27</v>
      </c>
      <c r="B73" s="54">
        <v>4</v>
      </c>
      <c r="C73" s="55" t="s">
        <v>234</v>
      </c>
      <c r="D73" s="56" t="s">
        <v>33</v>
      </c>
      <c r="E73" s="265" t="s">
        <v>35</v>
      </c>
      <c r="F73" s="66">
        <v>0.0017501157407407405</v>
      </c>
    </row>
    <row r="74" spans="1:6" ht="15">
      <c r="A74" s="150">
        <v>28</v>
      </c>
      <c r="B74" s="50">
        <v>66</v>
      </c>
      <c r="C74" s="51" t="s">
        <v>251</v>
      </c>
      <c r="D74" s="52" t="s">
        <v>252</v>
      </c>
      <c r="E74" s="264" t="s">
        <v>5</v>
      </c>
      <c r="F74" s="66">
        <v>0.00189849537037037</v>
      </c>
    </row>
    <row r="75" spans="1:6" ht="15">
      <c r="A75" s="150">
        <v>29</v>
      </c>
      <c r="B75" s="54">
        <v>61</v>
      </c>
      <c r="C75" s="55" t="s">
        <v>129</v>
      </c>
      <c r="D75" s="56" t="s">
        <v>130</v>
      </c>
      <c r="E75" s="265" t="s">
        <v>39</v>
      </c>
      <c r="F75" s="66">
        <v>0.0020189814814814814</v>
      </c>
    </row>
    <row r="76" spans="1:6" ht="15">
      <c r="A76" s="150"/>
      <c r="B76" s="54">
        <v>68</v>
      </c>
      <c r="C76" s="55" t="s">
        <v>162</v>
      </c>
      <c r="D76" s="56" t="s">
        <v>163</v>
      </c>
      <c r="E76" s="265" t="s">
        <v>164</v>
      </c>
      <c r="F76" s="66" t="s">
        <v>304</v>
      </c>
    </row>
    <row r="77" spans="1:6" ht="15">
      <c r="A77" s="150"/>
      <c r="B77" s="54">
        <v>15</v>
      </c>
      <c r="C77" s="55" t="s">
        <v>214</v>
      </c>
      <c r="D77" s="56" t="s">
        <v>33</v>
      </c>
      <c r="E77" s="265" t="s">
        <v>41</v>
      </c>
      <c r="F77" s="66" t="s">
        <v>304</v>
      </c>
    </row>
    <row r="78" spans="1:6" ht="15">
      <c r="A78" s="150"/>
      <c r="B78" s="50">
        <v>73</v>
      </c>
      <c r="C78" s="51" t="s">
        <v>263</v>
      </c>
      <c r="D78" s="52" t="s">
        <v>264</v>
      </c>
      <c r="E78" s="264" t="s">
        <v>6</v>
      </c>
      <c r="F78" s="66" t="s">
        <v>304</v>
      </c>
    </row>
    <row r="79" spans="1:6" ht="15">
      <c r="A79" s="150"/>
      <c r="B79" s="50">
        <v>6</v>
      </c>
      <c r="C79" s="55" t="s">
        <v>236</v>
      </c>
      <c r="D79" s="56" t="s">
        <v>30</v>
      </c>
      <c r="E79" s="265" t="s">
        <v>35</v>
      </c>
      <c r="F79" s="66" t="s">
        <v>304</v>
      </c>
    </row>
    <row r="80" spans="1:7" ht="15">
      <c r="A80" s="150" t="s">
        <v>65</v>
      </c>
      <c r="B80" s="50">
        <v>8</v>
      </c>
      <c r="C80" s="51" t="s">
        <v>78</v>
      </c>
      <c r="D80" s="52" t="s">
        <v>7</v>
      </c>
      <c r="E80" s="264" t="s">
        <v>35</v>
      </c>
      <c r="F80" s="66">
        <v>0.0013954861111111112</v>
      </c>
      <c r="G80" s="74"/>
    </row>
    <row r="124" spans="2:5" ht="15">
      <c r="B124" s="27"/>
      <c r="C124" s="10"/>
      <c r="D124" s="21"/>
      <c r="E124" s="10"/>
    </row>
  </sheetData>
  <sheetProtection/>
  <mergeCells count="10">
    <mergeCell ref="B1:F2"/>
    <mergeCell ref="B4:C4"/>
    <mergeCell ref="D4:E4"/>
    <mergeCell ref="B40:F41"/>
    <mergeCell ref="D44:E44"/>
    <mergeCell ref="D45:E45"/>
    <mergeCell ref="D5:E5"/>
    <mergeCell ref="D6:E6"/>
    <mergeCell ref="B43:C43"/>
    <mergeCell ref="D43:E43"/>
  </mergeCells>
  <printOptions/>
  <pageMargins left="0.35433070866141736" right="0.1968503937007874" top="0.4330708661417323" bottom="0.1968503937007874" header="0.1968503937007874" footer="0.196850393700787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Dot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Viesturs</dc:creator>
  <cp:keywords/>
  <dc:description/>
  <cp:lastModifiedBy>User</cp:lastModifiedBy>
  <cp:lastPrinted>2018-03-18T16:29:58Z</cp:lastPrinted>
  <dcterms:created xsi:type="dcterms:W3CDTF">2002-08-13T10:10:07Z</dcterms:created>
  <dcterms:modified xsi:type="dcterms:W3CDTF">2018-03-18T16:31:01Z</dcterms:modified>
  <cp:category/>
  <cp:version/>
  <cp:contentType/>
  <cp:contentStatus/>
</cp:coreProperties>
</file>