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Documents\VIEGLATLĒTIKA\2024.-2025\4-cīņa U-10-12\rezultāti\"/>
    </mc:Choice>
  </mc:AlternateContent>
  <xr:revisionPtr revIDLastSave="0" documentId="13_ncr:1_{850FC594-3A6E-4C55-A7F8-F879FEB7FE9F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programma" sheetId="9" r:id="rId1"/>
    <sheet name="U10Z" sheetId="2" r:id="rId2"/>
    <sheet name="U12Z" sheetId="18" r:id="rId3"/>
    <sheet name="U10M" sheetId="15" r:id="rId4"/>
    <sheet name="U12M" sheetId="19" r:id="rId5"/>
    <sheet name="punkti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33" i="19" l="1"/>
  <c r="AA32" i="19"/>
  <c r="Z32" i="19"/>
  <c r="U7" i="19"/>
  <c r="P7" i="19"/>
  <c r="R7" i="19" s="1"/>
  <c r="J7" i="19"/>
  <c r="L7" i="19" s="1"/>
  <c r="F7" i="19"/>
  <c r="U8" i="19"/>
  <c r="P8" i="19"/>
  <c r="R8" i="19" s="1"/>
  <c r="J8" i="19"/>
  <c r="L8" i="19" s="1"/>
  <c r="F8" i="19"/>
  <c r="U17" i="19"/>
  <c r="P17" i="19"/>
  <c r="R17" i="19" s="1"/>
  <c r="J17" i="19"/>
  <c r="L17" i="19" s="1"/>
  <c r="F17" i="19"/>
  <c r="U20" i="19"/>
  <c r="P20" i="19"/>
  <c r="R20" i="19" s="1"/>
  <c r="J20" i="19"/>
  <c r="L20" i="19" s="1"/>
  <c r="F20" i="19"/>
  <c r="U11" i="19"/>
  <c r="P11" i="19"/>
  <c r="R11" i="19" s="1"/>
  <c r="J11" i="19"/>
  <c r="L11" i="19" s="1"/>
  <c r="F11" i="19"/>
  <c r="U14" i="19"/>
  <c r="P14" i="19"/>
  <c r="R14" i="19" s="1"/>
  <c r="J14" i="19"/>
  <c r="L14" i="19" s="1"/>
  <c r="F14" i="19"/>
  <c r="U19" i="19"/>
  <c r="P19" i="19"/>
  <c r="R19" i="19" s="1"/>
  <c r="J19" i="19"/>
  <c r="L19" i="19" s="1"/>
  <c r="F19" i="19"/>
  <c r="U21" i="19"/>
  <c r="P21" i="19"/>
  <c r="R21" i="19" s="1"/>
  <c r="J21" i="19"/>
  <c r="L21" i="19" s="1"/>
  <c r="F21" i="19"/>
  <c r="U12" i="19"/>
  <c r="P12" i="19"/>
  <c r="R12" i="19" s="1"/>
  <c r="J12" i="19"/>
  <c r="F12" i="19"/>
  <c r="U9" i="19"/>
  <c r="P9" i="19"/>
  <c r="R9" i="19" s="1"/>
  <c r="J9" i="19"/>
  <c r="L9" i="19" s="1"/>
  <c r="F9" i="19"/>
  <c r="U13" i="19"/>
  <c r="P13" i="19"/>
  <c r="R13" i="19" s="1"/>
  <c r="J13" i="19"/>
  <c r="L13" i="19" s="1"/>
  <c r="F13" i="19"/>
  <c r="U16" i="19"/>
  <c r="P16" i="19"/>
  <c r="R16" i="19" s="1"/>
  <c r="J16" i="19"/>
  <c r="L16" i="19" s="1"/>
  <c r="F16" i="19"/>
  <c r="U10" i="19"/>
  <c r="P10" i="19"/>
  <c r="R10" i="19" s="1"/>
  <c r="J10" i="19"/>
  <c r="L10" i="19" s="1"/>
  <c r="F10" i="19"/>
  <c r="U6" i="19"/>
  <c r="P6" i="19"/>
  <c r="R6" i="19" s="1"/>
  <c r="J6" i="19"/>
  <c r="L6" i="19" s="1"/>
  <c r="F6" i="19"/>
  <c r="U15" i="19"/>
  <c r="P15" i="19"/>
  <c r="R15" i="19" s="1"/>
  <c r="J15" i="19"/>
  <c r="L15" i="19" s="1"/>
  <c r="F15" i="19"/>
  <c r="U18" i="19"/>
  <c r="P18" i="19"/>
  <c r="R18" i="19" s="1"/>
  <c r="J18" i="19"/>
  <c r="L18" i="19" s="1"/>
  <c r="F18" i="19"/>
  <c r="Z16" i="15"/>
  <c r="Z15" i="15"/>
  <c r="U11" i="15"/>
  <c r="P11" i="15"/>
  <c r="R11" i="15" s="1"/>
  <c r="J11" i="15"/>
  <c r="L11" i="15" s="1"/>
  <c r="F11" i="15"/>
  <c r="U9" i="15"/>
  <c r="P9" i="15"/>
  <c r="R9" i="15" s="1"/>
  <c r="J9" i="15"/>
  <c r="L9" i="15" s="1"/>
  <c r="F9" i="15"/>
  <c r="U8" i="15"/>
  <c r="P8" i="15"/>
  <c r="R8" i="15" s="1"/>
  <c r="J8" i="15"/>
  <c r="L8" i="15" s="1"/>
  <c r="F8" i="15"/>
  <c r="U10" i="15"/>
  <c r="P10" i="15"/>
  <c r="R10" i="15" s="1"/>
  <c r="J10" i="15"/>
  <c r="L10" i="15" s="1"/>
  <c r="F10" i="15"/>
  <c r="U7" i="15"/>
  <c r="P7" i="15"/>
  <c r="R7" i="15" s="1"/>
  <c r="J7" i="15"/>
  <c r="L7" i="15" s="1"/>
  <c r="F7" i="15"/>
  <c r="U6" i="15"/>
  <c r="P6" i="15"/>
  <c r="R6" i="15" s="1"/>
  <c r="J6" i="15"/>
  <c r="L6" i="15" s="1"/>
  <c r="F6" i="15"/>
  <c r="U12" i="15"/>
  <c r="P12" i="15"/>
  <c r="R12" i="15" s="1"/>
  <c r="J12" i="15"/>
  <c r="L12" i="15" s="1"/>
  <c r="F12" i="15"/>
  <c r="Z30" i="18"/>
  <c r="Z29" i="18"/>
  <c r="U15" i="18"/>
  <c r="P15" i="18"/>
  <c r="R15" i="18" s="1"/>
  <c r="J15" i="18"/>
  <c r="L15" i="18" s="1"/>
  <c r="K15" i="18" s="1"/>
  <c r="F15" i="18"/>
  <c r="U13" i="18"/>
  <c r="P13" i="18"/>
  <c r="R13" i="18" s="1"/>
  <c r="J13" i="18"/>
  <c r="L13" i="18" s="1"/>
  <c r="F13" i="18"/>
  <c r="U14" i="18"/>
  <c r="P14" i="18"/>
  <c r="R14" i="18" s="1"/>
  <c r="J14" i="18"/>
  <c r="L14" i="18" s="1"/>
  <c r="F14" i="18"/>
  <c r="U12" i="18"/>
  <c r="P12" i="18"/>
  <c r="R12" i="18" s="1"/>
  <c r="J12" i="18"/>
  <c r="L12" i="18" s="1"/>
  <c r="F12" i="18"/>
  <c r="U11" i="18"/>
  <c r="P11" i="18"/>
  <c r="R11" i="18" s="1"/>
  <c r="J11" i="18"/>
  <c r="L11" i="18" s="1"/>
  <c r="F11" i="18"/>
  <c r="U8" i="18"/>
  <c r="P8" i="18"/>
  <c r="R8" i="18" s="1"/>
  <c r="J8" i="18"/>
  <c r="L8" i="18" s="1"/>
  <c r="F8" i="18"/>
  <c r="U10" i="18"/>
  <c r="P10" i="18"/>
  <c r="R10" i="18" s="1"/>
  <c r="J10" i="18"/>
  <c r="L10" i="18" s="1"/>
  <c r="F10" i="18"/>
  <c r="U7" i="18"/>
  <c r="P7" i="18"/>
  <c r="R7" i="18" s="1"/>
  <c r="J7" i="18"/>
  <c r="L7" i="18" s="1"/>
  <c r="F7" i="18"/>
  <c r="U6" i="18"/>
  <c r="P6" i="18"/>
  <c r="R6" i="18" s="1"/>
  <c r="J6" i="18"/>
  <c r="L6" i="18" s="1"/>
  <c r="F6" i="18"/>
  <c r="U9" i="18"/>
  <c r="P9" i="18"/>
  <c r="R9" i="18" s="1"/>
  <c r="J9" i="18"/>
  <c r="L9" i="18" s="1"/>
  <c r="F9" i="18"/>
  <c r="Z21" i="2"/>
  <c r="AA20" i="2"/>
  <c r="Z20" i="2"/>
  <c r="U12" i="2"/>
  <c r="P12" i="2"/>
  <c r="R12" i="2" s="1"/>
  <c r="J12" i="2"/>
  <c r="L12" i="2" s="1"/>
  <c r="F12" i="2"/>
  <c r="U11" i="2"/>
  <c r="P11" i="2"/>
  <c r="R11" i="2" s="1"/>
  <c r="J11" i="2"/>
  <c r="L11" i="2" s="1"/>
  <c r="F11" i="2"/>
  <c r="U16" i="2"/>
  <c r="P16" i="2"/>
  <c r="R16" i="2" s="1"/>
  <c r="J16" i="2"/>
  <c r="L16" i="2" s="1"/>
  <c r="F16" i="2"/>
  <c r="U6" i="2"/>
  <c r="P6" i="2"/>
  <c r="R6" i="2" s="1"/>
  <c r="J6" i="2"/>
  <c r="L6" i="2" s="1"/>
  <c r="F6" i="2"/>
  <c r="U9" i="2"/>
  <c r="P9" i="2"/>
  <c r="R9" i="2" s="1"/>
  <c r="J9" i="2"/>
  <c r="L9" i="2" s="1"/>
  <c r="F9" i="2"/>
  <c r="U10" i="2"/>
  <c r="P10" i="2"/>
  <c r="R10" i="2" s="1"/>
  <c r="J10" i="2"/>
  <c r="L10" i="2" s="1"/>
  <c r="F10" i="2"/>
  <c r="U13" i="2"/>
  <c r="P13" i="2"/>
  <c r="R13" i="2" s="1"/>
  <c r="J13" i="2"/>
  <c r="L13" i="2" s="1"/>
  <c r="F13" i="2"/>
  <c r="U15" i="2"/>
  <c r="P15" i="2"/>
  <c r="R15" i="2" s="1"/>
  <c r="J15" i="2"/>
  <c r="L15" i="2" s="1"/>
  <c r="F15" i="2"/>
  <c r="U14" i="2"/>
  <c r="P14" i="2"/>
  <c r="R14" i="2" s="1"/>
  <c r="J14" i="2"/>
  <c r="L14" i="2" s="1"/>
  <c r="F14" i="2"/>
  <c r="U8" i="2"/>
  <c r="P8" i="2"/>
  <c r="R8" i="2" s="1"/>
  <c r="J8" i="2"/>
  <c r="L8" i="2" s="1"/>
  <c r="F8" i="2"/>
  <c r="U7" i="2"/>
  <c r="P7" i="2"/>
  <c r="R7" i="2" s="1"/>
  <c r="J7" i="2"/>
  <c r="L7" i="2" s="1"/>
  <c r="F7" i="2"/>
  <c r="E11" i="19" l="1"/>
  <c r="E7" i="19"/>
  <c r="T13" i="19"/>
  <c r="T19" i="19"/>
  <c r="T17" i="19"/>
  <c r="E10" i="19"/>
  <c r="T15" i="19"/>
  <c r="T7" i="19"/>
  <c r="E15" i="19"/>
  <c r="T10" i="19"/>
  <c r="E12" i="19"/>
  <c r="T21" i="19"/>
  <c r="T12" i="19"/>
  <c r="T9" i="19"/>
  <c r="Q14" i="19"/>
  <c r="T8" i="19"/>
  <c r="E13" i="19"/>
  <c r="T20" i="19"/>
  <c r="Q9" i="19"/>
  <c r="K19" i="19"/>
  <c r="T14" i="19"/>
  <c r="V18" i="19"/>
  <c r="E19" i="19"/>
  <c r="E17" i="19"/>
  <c r="T11" i="19"/>
  <c r="E9" i="19"/>
  <c r="V11" i="19"/>
  <c r="V7" i="19"/>
  <c r="K13" i="19"/>
  <c r="Q8" i="19"/>
  <c r="V21" i="19"/>
  <c r="V20" i="19"/>
  <c r="Q15" i="19"/>
  <c r="Q19" i="19"/>
  <c r="Q17" i="19"/>
  <c r="K17" i="19"/>
  <c r="V16" i="19"/>
  <c r="K8" i="19"/>
  <c r="K14" i="19"/>
  <c r="K21" i="19"/>
  <c r="K9" i="19"/>
  <c r="K16" i="19"/>
  <c r="K6" i="19"/>
  <c r="K20" i="19"/>
  <c r="K18" i="19"/>
  <c r="K7" i="19"/>
  <c r="Q16" i="19"/>
  <c r="Q20" i="19"/>
  <c r="Q10" i="19"/>
  <c r="V14" i="19"/>
  <c r="V8" i="19"/>
  <c r="Q21" i="19"/>
  <c r="Q6" i="19"/>
  <c r="Q12" i="19"/>
  <c r="Q11" i="19"/>
  <c r="Q7" i="19"/>
  <c r="Q13" i="19"/>
  <c r="K10" i="19"/>
  <c r="K11" i="19"/>
  <c r="V6" i="19"/>
  <c r="K15" i="19"/>
  <c r="V9" i="19"/>
  <c r="V19" i="19"/>
  <c r="V17" i="19"/>
  <c r="Q18" i="19"/>
  <c r="V15" i="19"/>
  <c r="V10" i="19"/>
  <c r="V13" i="19"/>
  <c r="V12" i="19"/>
  <c r="E18" i="19"/>
  <c r="T18" i="19"/>
  <c r="E6" i="19"/>
  <c r="T6" i="19"/>
  <c r="E16" i="19"/>
  <c r="T16" i="19"/>
  <c r="E21" i="19"/>
  <c r="E14" i="19"/>
  <c r="E20" i="19"/>
  <c r="E8" i="19"/>
  <c r="V11" i="15"/>
  <c r="V7" i="15"/>
  <c r="T12" i="15"/>
  <c r="V8" i="15"/>
  <c r="E12" i="15"/>
  <c r="V12" i="15"/>
  <c r="K12" i="15"/>
  <c r="K7" i="15"/>
  <c r="K11" i="15"/>
  <c r="K8" i="15"/>
  <c r="Q10" i="15"/>
  <c r="Q6" i="15"/>
  <c r="Q12" i="15"/>
  <c r="Q9" i="15"/>
  <c r="Q7" i="15"/>
  <c r="T7" i="15"/>
  <c r="Q8" i="15"/>
  <c r="V6" i="15"/>
  <c r="T11" i="15"/>
  <c r="T10" i="15"/>
  <c r="T9" i="15"/>
  <c r="K6" i="15"/>
  <c r="K9" i="15"/>
  <c r="T6" i="15"/>
  <c r="T8" i="15"/>
  <c r="E8" i="15"/>
  <c r="E9" i="15"/>
  <c r="K10" i="15"/>
  <c r="Q11" i="15"/>
  <c r="E6" i="15"/>
  <c r="E7" i="15"/>
  <c r="E10" i="15"/>
  <c r="E11" i="15"/>
  <c r="V10" i="15"/>
  <c r="V9" i="15"/>
  <c r="V13" i="18"/>
  <c r="T10" i="18"/>
  <c r="V9" i="18"/>
  <c r="V15" i="2"/>
  <c r="V7" i="2"/>
  <c r="V14" i="2"/>
  <c r="E8" i="2"/>
  <c r="V12" i="2"/>
  <c r="E11" i="2"/>
  <c r="T9" i="2"/>
  <c r="E9" i="2"/>
  <c r="T6" i="2"/>
  <c r="T16" i="2"/>
  <c r="E16" i="2"/>
  <c r="E6" i="2"/>
  <c r="T11" i="2"/>
  <c r="Q10" i="2"/>
  <c r="Q16" i="2"/>
  <c r="T15" i="2"/>
  <c r="T10" i="2"/>
  <c r="Q8" i="2"/>
  <c r="V10" i="2"/>
  <c r="T14" i="2"/>
  <c r="E10" i="2"/>
  <c r="E14" i="2"/>
  <c r="T13" i="2"/>
  <c r="V6" i="2"/>
  <c r="T7" i="2"/>
  <c r="T8" i="2"/>
  <c r="E7" i="2"/>
  <c r="E15" i="2"/>
  <c r="E13" i="2"/>
  <c r="T12" i="2"/>
  <c r="E12" i="2"/>
  <c r="K16" i="2"/>
  <c r="K15" i="2"/>
  <c r="K10" i="2"/>
  <c r="K13" i="2"/>
  <c r="V13" i="2"/>
  <c r="K14" i="2"/>
  <c r="K9" i="2"/>
  <c r="K8" i="2"/>
  <c r="Q9" i="2"/>
  <c r="K12" i="2"/>
  <c r="K7" i="2"/>
  <c r="Q11" i="2"/>
  <c r="Q14" i="2"/>
  <c r="Q6" i="2"/>
  <c r="V9" i="2"/>
  <c r="K6" i="2"/>
  <c r="Q12" i="2"/>
  <c r="Q7" i="2"/>
  <c r="V8" i="2"/>
  <c r="Q15" i="2"/>
  <c r="V11" i="2"/>
  <c r="Q13" i="2"/>
  <c r="K11" i="2"/>
  <c r="V12" i="18"/>
  <c r="T15" i="18"/>
  <c r="T14" i="18"/>
  <c r="T7" i="18"/>
  <c r="T8" i="18"/>
  <c r="T12" i="18"/>
  <c r="V8" i="18"/>
  <c r="E14" i="18"/>
  <c r="Q10" i="18"/>
  <c r="K11" i="18"/>
  <c r="V14" i="18"/>
  <c r="T13" i="18"/>
  <c r="V7" i="18"/>
  <c r="E15" i="18"/>
  <c r="K14" i="18"/>
  <c r="Q6" i="18"/>
  <c r="Q9" i="18"/>
  <c r="Q7" i="18"/>
  <c r="K8" i="18"/>
  <c r="Q15" i="18"/>
  <c r="Q8" i="18"/>
  <c r="K12" i="18"/>
  <c r="Q11" i="18"/>
  <c r="K9" i="18"/>
  <c r="V10" i="18"/>
  <c r="Q12" i="18"/>
  <c r="K13" i="18"/>
  <c r="K6" i="18"/>
  <c r="Q14" i="18"/>
  <c r="K7" i="18"/>
  <c r="K10" i="18"/>
  <c r="V11" i="18"/>
  <c r="Q13" i="18"/>
  <c r="T9" i="18"/>
  <c r="V15" i="18"/>
  <c r="W15" i="18" s="1"/>
  <c r="T11" i="18"/>
  <c r="E9" i="18"/>
  <c r="E10" i="18"/>
  <c r="E11" i="18"/>
  <c r="E6" i="18"/>
  <c r="T6" i="18"/>
  <c r="E7" i="18"/>
  <c r="E8" i="18"/>
  <c r="E12" i="18"/>
  <c r="E13" i="18"/>
  <c r="V6" i="18"/>
  <c r="W7" i="19" l="1"/>
  <c r="W11" i="19"/>
  <c r="W17" i="19"/>
  <c r="W19" i="19"/>
  <c r="W20" i="19"/>
  <c r="W9" i="19"/>
  <c r="W21" i="19"/>
  <c r="W12" i="19"/>
  <c r="W13" i="19"/>
  <c r="W6" i="19"/>
  <c r="W16" i="19"/>
  <c r="W10" i="19"/>
  <c r="W8" i="19"/>
  <c r="W15" i="19"/>
  <c r="W18" i="19"/>
  <c r="W14" i="19"/>
  <c r="W7" i="15"/>
  <c r="W8" i="15"/>
  <c r="W9" i="15"/>
  <c r="W10" i="15"/>
  <c r="W11" i="15"/>
  <c r="W6" i="15"/>
  <c r="W12" i="15"/>
  <c r="AR20" i="15" s="1" a="1"/>
  <c r="W8" i="18"/>
  <c r="W16" i="2"/>
  <c r="W10" i="2"/>
  <c r="W14" i="2"/>
  <c r="W11" i="2"/>
  <c r="W13" i="2"/>
  <c r="W6" i="2"/>
  <c r="W8" i="2"/>
  <c r="W7" i="2"/>
  <c r="W12" i="2"/>
  <c r="W9" i="2"/>
  <c r="W15" i="2"/>
  <c r="W14" i="18"/>
  <c r="W13" i="18"/>
  <c r="W12" i="18"/>
  <c r="W10" i="18"/>
  <c r="W6" i="18"/>
  <c r="W11" i="18"/>
  <c r="W7" i="18"/>
  <c r="W9" i="18"/>
  <c r="AR34" i="18" l="1" a="1"/>
  <c r="AG39" i="18" s="1"/>
  <c r="AR37" i="19" a="1"/>
  <c r="AJ41" i="19" s="1"/>
  <c r="AG53" i="19"/>
  <c r="AD53" i="19"/>
  <c r="AH53" i="19"/>
  <c r="AB53" i="19"/>
  <c r="AK53" i="19"/>
  <c r="AC53" i="19"/>
  <c r="AE53" i="19"/>
  <c r="Z53" i="19"/>
  <c r="AF53" i="19"/>
  <c r="AJ53" i="19"/>
  <c r="AI53" i="19"/>
  <c r="AA53" i="19"/>
  <c r="AD27" i="15"/>
  <c r="AH26" i="15"/>
  <c r="Z26" i="15"/>
  <c r="AD25" i="15"/>
  <c r="AH24" i="15"/>
  <c r="Z24" i="15"/>
  <c r="AD23" i="15"/>
  <c r="AH22" i="15"/>
  <c r="Z22" i="15"/>
  <c r="AD21" i="15"/>
  <c r="AJ20" i="15"/>
  <c r="AB20" i="15"/>
  <c r="AK27" i="15"/>
  <c r="AC27" i="15"/>
  <c r="AG26" i="15"/>
  <c r="AK25" i="15"/>
  <c r="AC25" i="15"/>
  <c r="AG24" i="15"/>
  <c r="AK23" i="15"/>
  <c r="AC23" i="15"/>
  <c r="AG22" i="15"/>
  <c r="AK21" i="15"/>
  <c r="AC21" i="15"/>
  <c r="AI20" i="15"/>
  <c r="AA20" i="15"/>
  <c r="AA27" i="15"/>
  <c r="AI25" i="15"/>
  <c r="AA25" i="15"/>
  <c r="AI23" i="15"/>
  <c r="AE22" i="15"/>
  <c r="AI21" i="15"/>
  <c r="AG20" i="15"/>
  <c r="AJ27" i="15"/>
  <c r="AB27" i="15"/>
  <c r="AF26" i="15"/>
  <c r="AJ25" i="15"/>
  <c r="AB25" i="15"/>
  <c r="AF24" i="15"/>
  <c r="AJ23" i="15"/>
  <c r="AB23" i="15"/>
  <c r="AF22" i="15"/>
  <c r="AJ21" i="15"/>
  <c r="AB21" i="15"/>
  <c r="AH20" i="15"/>
  <c r="AI27" i="15"/>
  <c r="AE26" i="15"/>
  <c r="AE24" i="15"/>
  <c r="AA23" i="15"/>
  <c r="AA21" i="15"/>
  <c r="AH27" i="15"/>
  <c r="Z27" i="15"/>
  <c r="AD26" i="15"/>
  <c r="AH25" i="15"/>
  <c r="Z25" i="15"/>
  <c r="AD24" i="15"/>
  <c r="AH23" i="15"/>
  <c r="Z23" i="15"/>
  <c r="AD22" i="15"/>
  <c r="AH21" i="15"/>
  <c r="Z21" i="15"/>
  <c r="AF20" i="15"/>
  <c r="AI26" i="15"/>
  <c r="AJ24" i="15"/>
  <c r="AK22" i="15"/>
  <c r="AE21" i="15"/>
  <c r="AF25" i="15"/>
  <c r="AG23" i="15"/>
  <c r="AD20" i="15"/>
  <c r="AK26" i="15"/>
  <c r="AF23" i="15"/>
  <c r="AC20" i="15"/>
  <c r="AE23" i="15"/>
  <c r="AC26" i="15"/>
  <c r="AI24" i="15"/>
  <c r="AJ22" i="15"/>
  <c r="AF21" i="15"/>
  <c r="AB26" i="15"/>
  <c r="AC24" i="15"/>
  <c r="AI22" i="15"/>
  <c r="AR20" i="15"/>
  <c r="Z20" i="15" s="1"/>
  <c r="AG27" i="15"/>
  <c r="AA26" i="15"/>
  <c r="AB24" i="15"/>
  <c r="AC22" i="15"/>
  <c r="AK20" i="15"/>
  <c r="AE27" i="15"/>
  <c r="AA22" i="15"/>
  <c r="AE25" i="15"/>
  <c r="AG21" i="15"/>
  <c r="AK24" i="15"/>
  <c r="AF27" i="15"/>
  <c r="AG25" i="15"/>
  <c r="AA24" i="15"/>
  <c r="AB22" i="15"/>
  <c r="AE20" i="15"/>
  <c r="AJ26" i="15"/>
  <c r="AR25" i="2" a="1"/>
  <c r="AD33" i="2" s="1"/>
  <c r="AH38" i="2"/>
  <c r="Z38" i="2"/>
  <c r="AD37" i="2"/>
  <c r="AH36" i="2"/>
  <c r="Z36" i="2"/>
  <c r="AD35" i="2"/>
  <c r="AD29" i="2"/>
  <c r="AF38" i="2"/>
  <c r="AJ37" i="2"/>
  <c r="AB37" i="2"/>
  <c r="AF36" i="2"/>
  <c r="AJ31" i="2"/>
  <c r="AF26" i="2"/>
  <c r="AD25" i="2"/>
  <c r="AG38" i="2"/>
  <c r="AH37" i="2"/>
  <c r="AJ36" i="2"/>
  <c r="AF31" i="2"/>
  <c r="AE38" i="2"/>
  <c r="AG37" i="2"/>
  <c r="AI36" i="2"/>
  <c r="AG29" i="2"/>
  <c r="AD38" i="2"/>
  <c r="AF37" i="2"/>
  <c r="AG36" i="2"/>
  <c r="AF29" i="2"/>
  <c r="AG28" i="2"/>
  <c r="AC38" i="2"/>
  <c r="AE37" i="2"/>
  <c r="AE36" i="2"/>
  <c r="AK32" i="2"/>
  <c r="AK25" i="2"/>
  <c r="AB38" i="2"/>
  <c r="AC37" i="2"/>
  <c r="AD36" i="2"/>
  <c r="AB30" i="2"/>
  <c r="AA38" i="2"/>
  <c r="AI31" i="2"/>
  <c r="AK38" i="2"/>
  <c r="AA37" i="2"/>
  <c r="AC36" i="2"/>
  <c r="AG33" i="2"/>
  <c r="AA36" i="2"/>
  <c r="AK28" i="2"/>
  <c r="AB36" i="2"/>
  <c r="AJ38" i="2"/>
  <c r="Z37" i="2"/>
  <c r="AD26" i="2"/>
  <c r="AI38" i="2"/>
  <c r="AI37" i="2"/>
  <c r="AI30" i="2"/>
  <c r="AK36" i="2"/>
  <c r="AK37" i="2"/>
  <c r="AC27" i="2"/>
  <c r="AK29" i="2"/>
  <c r="AA44" i="18"/>
  <c r="AD35" i="18"/>
  <c r="AB43" i="18"/>
  <c r="AJ37" i="18"/>
  <c r="AK44" i="18"/>
  <c r="AG36" i="18"/>
  <c r="AJ34" i="18"/>
  <c r="AB37" i="18"/>
  <c r="AI39" i="18"/>
  <c r="AD44" i="18"/>
  <c r="AK37" i="18"/>
  <c r="AK40" i="18"/>
  <c r="AJ40" i="18"/>
  <c r="AB44" i="18"/>
  <c r="AH44" i="18"/>
  <c r="AD39" i="18"/>
  <c r="AB34" i="18"/>
  <c r="AJ41" i="18"/>
  <c r="AE44" i="18"/>
  <c r="AF37" i="18"/>
  <c r="AI40" i="18"/>
  <c r="AE35" i="18"/>
  <c r="AA37" i="18"/>
  <c r="AJ38" i="18"/>
  <c r="AA40" i="18"/>
  <c r="AF44" i="18"/>
  <c r="AH35" i="18"/>
  <c r="AK35" i="18"/>
  <c r="AK36" i="18"/>
  <c r="AF34" i="18"/>
  <c r="AG37" i="18"/>
  <c r="AG38" i="18"/>
  <c r="AC42" i="18"/>
  <c r="AK41" i="18"/>
  <c r="AG44" i="18"/>
  <c r="AH39" i="18"/>
  <c r="AD36" i="18"/>
  <c r="AK34" i="18"/>
  <c r="AI34" i="18"/>
  <c r="AI36" i="18"/>
  <c r="Z44" i="18"/>
  <c r="AA36" i="18"/>
  <c r="AD43" i="18"/>
  <c r="AF40" i="18"/>
  <c r="AC44" i="18"/>
  <c r="AB36" i="18"/>
  <c r="AI44" i="18"/>
  <c r="AJ44" i="18"/>
  <c r="AF38" i="18"/>
  <c r="AD34" i="18"/>
  <c r="AJ35" i="18"/>
  <c r="AF35" i="18"/>
  <c r="AC34" i="18"/>
  <c r="AB39" i="18"/>
  <c r="AD38" i="18"/>
  <c r="AH41" i="18"/>
  <c r="AI37" i="18"/>
  <c r="AA34" i="18"/>
  <c r="AB35" i="18"/>
  <c r="AE34" i="18"/>
  <c r="AF43" i="18" l="1"/>
  <c r="AJ43" i="18"/>
  <c r="AF42" i="18"/>
  <c r="Z43" i="18"/>
  <c r="AK39" i="18"/>
  <c r="AK43" i="18"/>
  <c r="AE39" i="18"/>
  <c r="AE42" i="18"/>
  <c r="AG43" i="18"/>
  <c r="AC37" i="18"/>
  <c r="AD42" i="18"/>
  <c r="AH40" i="18"/>
  <c r="AR34" i="18"/>
  <c r="Z34" i="18" s="1"/>
  <c r="Z38" i="18"/>
  <c r="AA41" i="18"/>
  <c r="AH43" i="18"/>
  <c r="AC41" i="18"/>
  <c r="AC43" i="18"/>
  <c r="AB40" i="18"/>
  <c r="AI35" i="18"/>
  <c r="AC36" i="18"/>
  <c r="AH34" i="18"/>
  <c r="AG41" i="18"/>
  <c r="AE37" i="18"/>
  <c r="Z40" i="18"/>
  <c r="AG35" i="18"/>
  <c r="AI38" i="18"/>
  <c r="AC35" i="18"/>
  <c r="AE38" i="18"/>
  <c r="AD41" i="18"/>
  <c r="AG42" i="18"/>
  <c r="Z39" i="18"/>
  <c r="AK42" i="18"/>
  <c r="Z41" i="18"/>
  <c r="Z36" i="18"/>
  <c r="AE36" i="18"/>
  <c r="AJ39" i="18"/>
  <c r="AA39" i="18"/>
  <c r="AI42" i="18"/>
  <c r="AC38" i="18"/>
  <c r="AA38" i="18"/>
  <c r="AK38" i="18"/>
  <c r="AD40" i="18"/>
  <c r="AH38" i="18"/>
  <c r="AA42" i="18"/>
  <c r="AI41" i="18"/>
  <c r="AI43" i="18"/>
  <c r="AH37" i="18"/>
  <c r="AB42" i="18"/>
  <c r="AB38" i="18"/>
  <c r="AD37" i="18"/>
  <c r="AC40" i="18"/>
  <c r="AE43" i="18"/>
  <c r="AA35" i="18"/>
  <c r="AF41" i="18"/>
  <c r="AJ36" i="18"/>
  <c r="AE41" i="18"/>
  <c r="AC39" i="18"/>
  <c r="Z42" i="18"/>
  <c r="AA43" i="18"/>
  <c r="AB41" i="18"/>
  <c r="Z37" i="18"/>
  <c r="AF39" i="18"/>
  <c r="AG40" i="18"/>
  <c r="AH36" i="18"/>
  <c r="AH42" i="18"/>
  <c r="AF36" i="18"/>
  <c r="Z35" i="18"/>
  <c r="AG34" i="18"/>
  <c r="AJ42" i="18"/>
  <c r="AE40" i="18"/>
  <c r="AC34" i="2"/>
  <c r="AE32" i="2"/>
  <c r="AI33" i="2"/>
  <c r="AE30" i="2"/>
  <c r="AD32" i="2"/>
  <c r="AF32" i="2"/>
  <c r="AJ30" i="2"/>
  <c r="AI26" i="2"/>
  <c r="AE25" i="2"/>
  <c r="AB27" i="2"/>
  <c r="AH30" i="2"/>
  <c r="AD34" i="2"/>
  <c r="AC35" i="2"/>
  <c r="AE26" i="2"/>
  <c r="AJ25" i="2"/>
  <c r="AG27" i="2"/>
  <c r="AC31" i="2"/>
  <c r="AC32" i="2"/>
  <c r="Z35" i="2"/>
  <c r="AJ33" i="2"/>
  <c r="AF25" i="2"/>
  <c r="AD31" i="2"/>
  <c r="AA35" i="2"/>
  <c r="AE27" i="2"/>
  <c r="AG26" i="2"/>
  <c r="AG34" i="2"/>
  <c r="AE28" i="2"/>
  <c r="AB32" i="2"/>
  <c r="AC25" i="2"/>
  <c r="AA34" i="2"/>
  <c r="AK27" i="2"/>
  <c r="AK35" i="2"/>
  <c r="AF28" i="2"/>
  <c r="AF34" i="2"/>
  <c r="Z26" i="2"/>
  <c r="Z32" i="2"/>
  <c r="AA29" i="2"/>
  <c r="AI25" i="2"/>
  <c r="AF27" i="2"/>
  <c r="AF35" i="2"/>
  <c r="AE29" i="2"/>
  <c r="Z33" i="2"/>
  <c r="AK26" i="2"/>
  <c r="AK34" i="2"/>
  <c r="AJ28" i="2"/>
  <c r="AB29" i="2"/>
  <c r="AB35" i="2"/>
  <c r="AH26" i="2"/>
  <c r="AH32" i="2"/>
  <c r="AE35" i="2"/>
  <c r="AE34" i="2"/>
  <c r="Z31" i="2"/>
  <c r="Z30" i="2"/>
  <c r="AB28" i="2"/>
  <c r="AJ32" i="2"/>
  <c r="AI34" i="2"/>
  <c r="AD30" i="2"/>
  <c r="AE31" i="2"/>
  <c r="AB34" i="2"/>
  <c r="AB33" i="2"/>
  <c r="AA28" i="2"/>
  <c r="AH33" i="2"/>
  <c r="AG35" i="2"/>
  <c r="AB25" i="2"/>
  <c r="Z27" i="2"/>
  <c r="AJ27" i="2"/>
  <c r="AG32" i="2"/>
  <c r="AF33" i="2"/>
  <c r="Z29" i="2"/>
  <c r="AI29" i="2"/>
  <c r="AK30" i="2"/>
  <c r="AC28" i="2"/>
  <c r="AD28" i="2"/>
  <c r="AC30" i="2"/>
  <c r="AJ34" i="2"/>
  <c r="AI27" i="2"/>
  <c r="AI35" i="2"/>
  <c r="AH29" i="2"/>
  <c r="AJ29" i="2"/>
  <c r="AJ35" i="2"/>
  <c r="AD27" i="2"/>
  <c r="Z34" i="2"/>
  <c r="AE33" i="2"/>
  <c r="AA27" i="2"/>
  <c r="AC26" i="2"/>
  <c r="AG25" i="2"/>
  <c r="AI32" i="2"/>
  <c r="AA30" i="2"/>
  <c r="AC29" i="2"/>
  <c r="AA31" i="2"/>
  <c r="AH27" i="2"/>
  <c r="AH35" i="2"/>
  <c r="AI28" i="2"/>
  <c r="AG30" i="2"/>
  <c r="AF30" i="2"/>
  <c r="AH28" i="2"/>
  <c r="AH34" i="2"/>
  <c r="AD49" i="19"/>
  <c r="AE40" i="19"/>
  <c r="AA43" i="19"/>
  <c r="AD44" i="19"/>
  <c r="AK38" i="19"/>
  <c r="AE38" i="19"/>
  <c r="AG48" i="19"/>
  <c r="AJ42" i="19"/>
  <c r="AJ51" i="19"/>
  <c r="AG46" i="19"/>
  <c r="AJ39" i="19"/>
  <c r="AK39" i="19"/>
  <c r="AF52" i="19"/>
  <c r="AA46" i="19"/>
  <c r="AG49" i="19"/>
  <c r="AG39" i="19"/>
  <c r="AK51" i="19"/>
  <c r="AF39" i="19"/>
  <c r="AC47" i="19"/>
  <c r="AH40" i="19"/>
  <c r="AB45" i="19"/>
  <c r="AF45" i="19"/>
  <c r="AI48" i="19"/>
  <c r="Z51" i="19"/>
  <c r="AA41" i="19"/>
  <c r="AG38" i="19"/>
  <c r="Z40" i="19"/>
  <c r="Z48" i="19"/>
  <c r="AI41" i="19"/>
  <c r="AG40" i="19"/>
  <c r="AA42" i="19"/>
  <c r="AJ40" i="19"/>
  <c r="AE48" i="19"/>
  <c r="AB48" i="19"/>
  <c r="AA38" i="19"/>
  <c r="AD42" i="19"/>
  <c r="AB47" i="19"/>
  <c r="AF43" i="19"/>
  <c r="AE44" i="19"/>
  <c r="AG41" i="19"/>
  <c r="AE51" i="19"/>
  <c r="AH43" i="19"/>
  <c r="Z38" i="19"/>
  <c r="AE41" i="19"/>
  <c r="AH45" i="19"/>
  <c r="AG52" i="19"/>
  <c r="AD48" i="19"/>
  <c r="AF50" i="19"/>
  <c r="AH47" i="19"/>
  <c r="AD40" i="19"/>
  <c r="AF40" i="19"/>
  <c r="AE46" i="19"/>
  <c r="AK43" i="19"/>
  <c r="AE47" i="19"/>
  <c r="AI37" i="19"/>
  <c r="AA47" i="19"/>
  <c r="AC39" i="19"/>
  <c r="AF42" i="19"/>
  <c r="Z50" i="19"/>
  <c r="AC44" i="19"/>
  <c r="AK41" i="19"/>
  <c r="AH48" i="19"/>
  <c r="AB50" i="19"/>
  <c r="AB44" i="19"/>
  <c r="AG50" i="19"/>
  <c r="AF48" i="19"/>
  <c r="AI46" i="19"/>
  <c r="AF38" i="19"/>
  <c r="AI50" i="19"/>
  <c r="Z47" i="19"/>
  <c r="AG37" i="19"/>
  <c r="AJ46" i="19"/>
  <c r="AI39" i="19"/>
  <c r="AH41" i="19"/>
  <c r="AJ45" i="19"/>
  <c r="AC42" i="19"/>
  <c r="AI51" i="19"/>
  <c r="AC49" i="19"/>
  <c r="AE37" i="19"/>
  <c r="AK42" i="19"/>
  <c r="AE52" i="19"/>
  <c r="AG44" i="19"/>
  <c r="AJ52" i="19"/>
  <c r="AG51" i="19"/>
  <c r="AD43" i="19"/>
  <c r="AK45" i="19"/>
  <c r="AF37" i="19"/>
  <c r="AI52" i="19"/>
  <c r="AB40" i="19"/>
  <c r="AE43" i="19"/>
  <c r="AH42" i="19"/>
  <c r="AH38" i="19"/>
  <c r="AB38" i="19"/>
  <c r="AH51" i="19"/>
  <c r="AJ43" i="19"/>
  <c r="AC38" i="19"/>
  <c r="AK50" i="19"/>
  <c r="AB39" i="19"/>
  <c r="AA40" i="19"/>
  <c r="AI42" i="19"/>
  <c r="AK40" i="19"/>
  <c r="AA45" i="19"/>
  <c r="AF49" i="19"/>
  <c r="AB51" i="19"/>
  <c r="AI38" i="19"/>
  <c r="AG47" i="19"/>
  <c r="AI44" i="19"/>
  <c r="AC48" i="19"/>
  <c r="AE42" i="19"/>
  <c r="AJ47" i="19"/>
  <c r="Z44" i="19"/>
  <c r="AB46" i="19"/>
  <c r="AK37" i="19"/>
  <c r="AI47" i="19"/>
  <c r="AF47" i="19"/>
  <c r="AB49" i="19"/>
  <c r="Z41" i="19"/>
  <c r="AF44" i="19"/>
  <c r="AD45" i="19"/>
  <c r="AA48" i="19"/>
  <c r="AC46" i="19"/>
  <c r="AE50" i="19"/>
  <c r="AG42" i="19"/>
  <c r="Z52" i="19"/>
  <c r="AD50" i="19"/>
  <c r="AE49" i="19"/>
  <c r="AK52" i="19"/>
  <c r="AJ37" i="19"/>
  <c r="AA44" i="19"/>
  <c r="AA50" i="19"/>
  <c r="AH39" i="19"/>
  <c r="AB52" i="19"/>
  <c r="AH49" i="19"/>
  <c r="AC51" i="19"/>
  <c r="AC45" i="19"/>
  <c r="AA52" i="19"/>
  <c r="AK44" i="19"/>
  <c r="AI43" i="19"/>
  <c r="AJ44" i="19"/>
  <c r="AJ49" i="19"/>
  <c r="AG43" i="19"/>
  <c r="AK46" i="19"/>
  <c r="AJ50" i="19"/>
  <c r="Z45" i="19"/>
  <c r="AK49" i="19"/>
  <c r="AF51" i="19"/>
  <c r="AR37" i="19"/>
  <c r="Z37" i="19" s="1"/>
  <c r="AD39" i="19"/>
  <c r="AC50" i="19"/>
  <c r="AA49" i="19"/>
  <c r="AC40" i="19"/>
  <c r="AA39" i="19"/>
  <c r="AC37" i="19"/>
  <c r="AD51" i="19"/>
  <c r="AJ48" i="19"/>
  <c r="AD38" i="19"/>
  <c r="AK47" i="19"/>
  <c r="AD41" i="19"/>
  <c r="AC52" i="19"/>
  <c r="AA51" i="19"/>
  <c r="AK48" i="19"/>
  <c r="Z42" i="19"/>
  <c r="AB37" i="19"/>
  <c r="AB41" i="19"/>
  <c r="AD47" i="19"/>
  <c r="AD46" i="19"/>
  <c r="Z46" i="19"/>
  <c r="AI45" i="19"/>
  <c r="AI40" i="19"/>
  <c r="AB42" i="19"/>
  <c r="Z43" i="19"/>
  <c r="AB43" i="19"/>
  <c r="AH44" i="19"/>
  <c r="AJ38" i="19"/>
  <c r="AC41" i="19"/>
  <c r="AH50" i="19"/>
  <c r="AG45" i="19"/>
  <c r="AI49" i="19"/>
  <c r="AD37" i="19"/>
  <c r="Z49" i="19"/>
  <c r="AH46" i="19"/>
  <c r="AF41" i="19"/>
  <c r="AC43" i="19"/>
  <c r="AH52" i="19"/>
  <c r="AA37" i="19"/>
  <c r="AD52" i="19"/>
  <c r="AF46" i="19"/>
  <c r="AE45" i="19"/>
  <c r="AE39" i="19"/>
  <c r="AH37" i="19"/>
  <c r="Z39" i="19"/>
  <c r="AH25" i="2"/>
  <c r="AG31" i="2"/>
  <c r="AH31" i="2"/>
  <c r="AK31" i="2"/>
  <c r="AA25" i="2"/>
  <c r="AA32" i="2"/>
  <c r="AJ26" i="2"/>
  <c r="AK33" i="2"/>
  <c r="AA26" i="2"/>
  <c r="AA33" i="2"/>
  <c r="AB26" i="2"/>
  <c r="AC33" i="2"/>
  <c r="AR25" i="2"/>
  <c r="Z25" i="2" s="1"/>
  <c r="AB31" i="2"/>
  <c r="Z2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<sst xmlns="http://schemas.openxmlformats.org/spreadsheetml/2006/main" count="781" uniqueCount="283">
  <si>
    <t>PREIĻU NOVADA BJSS SACENSĪBAS VIEGLATLĒTIKAS
ČETRCĪŅĀ U-10,U-12 GR. (SLĒGTAS)
PROGRAMMA</t>
  </si>
  <si>
    <t>Laiks</t>
  </si>
  <si>
    <t xml:space="preserve">60m </t>
  </si>
  <si>
    <t>Tāllēkšana</t>
  </si>
  <si>
    <t>Bumbiņas    mešana</t>
  </si>
  <si>
    <t xml:space="preserve"> 600m</t>
  </si>
  <si>
    <t xml:space="preserve">U10Z </t>
  </si>
  <si>
    <t>U10M</t>
  </si>
  <si>
    <t>U12Z</t>
  </si>
  <si>
    <t>U12M</t>
  </si>
  <si>
    <t>U10Z</t>
  </si>
  <si>
    <t>APBALVOŠANA</t>
  </si>
  <si>
    <t>Vecuma grupa</t>
  </si>
  <si>
    <t>U10 zēni</t>
  </si>
  <si>
    <t>N.p.k.</t>
  </si>
  <si>
    <t>Uzvārds, Vārds</t>
  </si>
  <si>
    <t>Gads</t>
  </si>
  <si>
    <t>60m</t>
  </si>
  <si>
    <t>Bumbiņas mešana</t>
  </si>
  <si>
    <t>500m</t>
  </si>
  <si>
    <t>Punkti</t>
  </si>
  <si>
    <t>Vieta</t>
  </si>
  <si>
    <t>rez.</t>
  </si>
  <si>
    <t>vieta</t>
  </si>
  <si>
    <t>punkti</t>
  </si>
  <si>
    <t>1.meg.</t>
  </si>
  <si>
    <t>2.meg.</t>
  </si>
  <si>
    <t>3.meg.</t>
  </si>
  <si>
    <t>rez</t>
  </si>
  <si>
    <t>KOPĀ</t>
  </si>
  <si>
    <t>Leonovičs Rodrigo</t>
  </si>
  <si>
    <t>1.49,9</t>
  </si>
  <si>
    <t>Švarnovičs Dāvids</t>
  </si>
  <si>
    <t>1.51,8</t>
  </si>
  <si>
    <t>Krasovskis Dominiks</t>
  </si>
  <si>
    <t>2.23,7</t>
  </si>
  <si>
    <t xml:space="preserve">Kancāns Lauris </t>
  </si>
  <si>
    <t>2.20,6</t>
  </si>
  <si>
    <t>Volonts Viljsms Aleksandrs</t>
  </si>
  <si>
    <t>2.25,1</t>
  </si>
  <si>
    <t>Gribuška Valters</t>
  </si>
  <si>
    <t>2.14,0</t>
  </si>
  <si>
    <t>Buķis Didzis</t>
  </si>
  <si>
    <t>1.54,6</t>
  </si>
  <si>
    <t>Gailišs Ģirts</t>
  </si>
  <si>
    <t>1.41.3</t>
  </si>
  <si>
    <t>Tomass Opolais</t>
  </si>
  <si>
    <t>2.26,7</t>
  </si>
  <si>
    <t>Jānis Ūdrasols</t>
  </si>
  <si>
    <t>2.23.0</t>
  </si>
  <si>
    <t>Raivo Trūps</t>
  </si>
  <si>
    <t>2.08,0</t>
  </si>
  <si>
    <t>Rezultātu kopsavilkums</t>
  </si>
  <si>
    <t>600m</t>
  </si>
  <si>
    <t>U12 zēni</t>
  </si>
  <si>
    <t>Stulpiņš Valters</t>
  </si>
  <si>
    <t>1.39,8</t>
  </si>
  <si>
    <t>Upenieks Leo</t>
  </si>
  <si>
    <t>1.49,5</t>
  </si>
  <si>
    <t>Kibjaro Kirills</t>
  </si>
  <si>
    <t>1.47,7</t>
  </si>
  <si>
    <t>Neicenieks Raivis</t>
  </si>
  <si>
    <t>1.46,0</t>
  </si>
  <si>
    <t>Marks Barovskis</t>
  </si>
  <si>
    <t>1.44,7</t>
  </si>
  <si>
    <t>Artūrs Plivda</t>
  </si>
  <si>
    <t>1.59,3</t>
  </si>
  <si>
    <t>Linards Sprukts</t>
  </si>
  <si>
    <t>2.08,1</t>
  </si>
  <si>
    <t>Mareks Makrjakovs</t>
  </si>
  <si>
    <t>2.30,9</t>
  </si>
  <si>
    <t>Groza Elvis</t>
  </si>
  <si>
    <t>2.09,4</t>
  </si>
  <si>
    <t>Aglonietis Patriks</t>
  </si>
  <si>
    <t>U10 meitenes</t>
  </si>
  <si>
    <t xml:space="preserve">Lagzdiņa Laura </t>
  </si>
  <si>
    <t>4.40,1</t>
  </si>
  <si>
    <t>Neiceniece Laine</t>
  </si>
  <si>
    <t>1.53,2</t>
  </si>
  <si>
    <t>Meluškāne Agate</t>
  </si>
  <si>
    <t>1.54,3</t>
  </si>
  <si>
    <t>Buķe Maija</t>
  </si>
  <si>
    <t>2.00,3</t>
  </si>
  <si>
    <t>Madalāne Lelde</t>
  </si>
  <si>
    <t>1.50,3</t>
  </si>
  <si>
    <t>Zarāne Evelīna</t>
  </si>
  <si>
    <t>Gabriela Vilcāne</t>
  </si>
  <si>
    <t>2.08.4</t>
  </si>
  <si>
    <t>U12 meitenes</t>
  </si>
  <si>
    <t>Černobrova Anna</t>
  </si>
  <si>
    <t>2.15,4</t>
  </si>
  <si>
    <t>Stremjanova Agate</t>
  </si>
  <si>
    <t>2.05,6</t>
  </si>
  <si>
    <t>IVONNA ELSTE</t>
  </si>
  <si>
    <t>1.46,8</t>
  </si>
  <si>
    <t>KSENIJA TRIFANOVA</t>
  </si>
  <si>
    <t>2.08,9</t>
  </si>
  <si>
    <t>Trizna Katrīna Anna</t>
  </si>
  <si>
    <t>2.22,2</t>
  </si>
  <si>
    <t>Veronika Fiļipova</t>
  </si>
  <si>
    <t>1.58,2</t>
  </si>
  <si>
    <t>Jekaterina Goloborodjko</t>
  </si>
  <si>
    <t>1.49,1</t>
  </si>
  <si>
    <t>Gailiša Sabīne</t>
  </si>
  <si>
    <t>1.48,4</t>
  </si>
  <si>
    <t>Sofija Bistrova</t>
  </si>
  <si>
    <t>3.02,6</t>
  </si>
  <si>
    <t>Lelde Slūka</t>
  </si>
  <si>
    <t>2.16,4</t>
  </si>
  <si>
    <t>Aija Valtere</t>
  </si>
  <si>
    <t>2.13,7</t>
  </si>
  <si>
    <t>Viktorija Fedotova</t>
  </si>
  <si>
    <t>1.58,0</t>
  </si>
  <si>
    <t>Alīna Volkova</t>
  </si>
  <si>
    <t>2.44,2</t>
  </si>
  <si>
    <t>Māra Ruzģe</t>
  </si>
  <si>
    <t>1.57,7</t>
  </si>
  <si>
    <t>Emma Lazdāne</t>
  </si>
  <si>
    <t>1.46,2</t>
  </si>
  <si>
    <t>Adriana Baško</t>
  </si>
  <si>
    <t>60 m</t>
  </si>
  <si>
    <t>600 m</t>
  </si>
  <si>
    <t>Tāllēkšana  (m)</t>
  </si>
  <si>
    <t>Bumbiņas mešana(m)</t>
  </si>
  <si>
    <t>zēni</t>
  </si>
  <si>
    <t>tāllēkšana</t>
  </si>
  <si>
    <t>bumbiņas mešana</t>
  </si>
  <si>
    <t>meitenes</t>
  </si>
  <si>
    <t>0.00,01</t>
  </si>
  <si>
    <t>1.08,04</t>
  </si>
  <si>
    <t>1.08,31</t>
  </si>
  <si>
    <t>1.08,58</t>
  </si>
  <si>
    <t>1.08,85</t>
  </si>
  <si>
    <t>1.09,13</t>
  </si>
  <si>
    <t>1.09,40</t>
  </si>
  <si>
    <t>1.09,67</t>
  </si>
  <si>
    <t>1.09,95</t>
  </si>
  <si>
    <t>1.10,23</t>
  </si>
  <si>
    <t>1.10,50</t>
  </si>
  <si>
    <t>1.10,78</t>
  </si>
  <si>
    <t>1.11,06</t>
  </si>
  <si>
    <t>1.11,34</t>
  </si>
  <si>
    <t>1.11,62</t>
  </si>
  <si>
    <t>1.11,90</t>
  </si>
  <si>
    <t>1.12,19</t>
  </si>
  <si>
    <t>1.12,47</t>
  </si>
  <si>
    <t>1.12,76</t>
  </si>
  <si>
    <t>1.13,04</t>
  </si>
  <si>
    <t>1.13,33</t>
  </si>
  <si>
    <t>1.13,62</t>
  </si>
  <si>
    <t>1.13,91</t>
  </si>
  <si>
    <t>1.14,20</t>
  </si>
  <si>
    <t>1.14,49</t>
  </si>
  <si>
    <t>1.14,78</t>
  </si>
  <si>
    <t>1.15,08</t>
  </si>
  <si>
    <t>1.15,37</t>
  </si>
  <si>
    <t>1.15,67</t>
  </si>
  <si>
    <t>1.15,97</t>
  </si>
  <si>
    <t>1.16,27</t>
  </si>
  <si>
    <t>1.16,57</t>
  </si>
  <si>
    <t>1.16,87</t>
  </si>
  <si>
    <t>1.17,17</t>
  </si>
  <si>
    <t>1.17,48</t>
  </si>
  <si>
    <t>1.17,78</t>
  </si>
  <si>
    <t>1.18,09</t>
  </si>
  <si>
    <t>1.18,40</t>
  </si>
  <si>
    <t>1.18,71</t>
  </si>
  <si>
    <t>1.19,02</t>
  </si>
  <si>
    <t>1.19,33</t>
  </si>
  <si>
    <t>1.19,64</t>
  </si>
  <si>
    <t>1.19,96</t>
  </si>
  <si>
    <t>1.20,28</t>
  </si>
  <si>
    <t>1.20,59</t>
  </si>
  <si>
    <t>1.20,91</t>
  </si>
  <si>
    <t>1.21,23</t>
  </si>
  <si>
    <t>1.21,56</t>
  </si>
  <si>
    <t>1.21,88</t>
  </si>
  <si>
    <t>1.22,21</t>
  </si>
  <si>
    <t>1.22,53</t>
  </si>
  <si>
    <t>1.22,86</t>
  </si>
  <si>
    <t>1.23,19</t>
  </si>
  <si>
    <t>1.23,52</t>
  </si>
  <si>
    <t>1.23,86</t>
  </si>
  <si>
    <t>1.24,19</t>
  </si>
  <si>
    <t>1.24,53</t>
  </si>
  <si>
    <t>1.24,87</t>
  </si>
  <si>
    <t>1.25,21</t>
  </si>
  <si>
    <t>1.25,55</t>
  </si>
  <si>
    <t>1.25,90</t>
  </si>
  <si>
    <t>1.26,25</t>
  </si>
  <si>
    <t>1.26,59</t>
  </si>
  <si>
    <t>1.26,94</t>
  </si>
  <si>
    <t>1.27,30</t>
  </si>
  <si>
    <t>1.27,65</t>
  </si>
  <si>
    <t>1.28,01</t>
  </si>
  <si>
    <t>1.28,37</t>
  </si>
  <si>
    <t>1.28,73</t>
  </si>
  <si>
    <t>1.29,09</t>
  </si>
  <si>
    <t>1.29,46</t>
  </si>
  <si>
    <t>1.29,82</t>
  </si>
  <si>
    <t>1.30,19</t>
  </si>
  <si>
    <t>1.30,57</t>
  </si>
  <si>
    <t>1.30,94</t>
  </si>
  <si>
    <t>1.31,32</t>
  </si>
  <si>
    <t>1.31,70</t>
  </si>
  <si>
    <t>1.32,08</t>
  </si>
  <si>
    <t>1.32,46</t>
  </si>
  <si>
    <t>1.32,85</t>
  </si>
  <si>
    <t>1.33,24</t>
  </si>
  <si>
    <t>1.33,63</t>
  </si>
  <si>
    <t>1.34,03</t>
  </si>
  <si>
    <t>1.34,43</t>
  </si>
  <si>
    <t>1.34,83</t>
  </si>
  <si>
    <t>1.35,23</t>
  </si>
  <si>
    <t>1.35,64</t>
  </si>
  <si>
    <t>1.36,05</t>
  </si>
  <si>
    <t>1.36,46</t>
  </si>
  <si>
    <t>1.36,88</t>
  </si>
  <si>
    <t>1.37,30</t>
  </si>
  <si>
    <t>1.37,72</t>
  </si>
  <si>
    <t>1.38,15</t>
  </si>
  <si>
    <t>1.38,58</t>
  </si>
  <si>
    <t>1.39,02</t>
  </si>
  <si>
    <t>1.39,46</t>
  </si>
  <si>
    <t>1.39,90</t>
  </si>
  <si>
    <t>1.40,35</t>
  </si>
  <si>
    <t>1.40,80</t>
  </si>
  <si>
    <t>1.41,25</t>
  </si>
  <si>
    <t>1.41,71</t>
  </si>
  <si>
    <t>1.42,17</t>
  </si>
  <si>
    <t>1.42,64</t>
  </si>
  <si>
    <t>1.43,12</t>
  </si>
  <si>
    <t>1.43,60</t>
  </si>
  <si>
    <t>1.44,08</t>
  </si>
  <si>
    <t>1.44,57</t>
  </si>
  <si>
    <t>1.45,06</t>
  </si>
  <si>
    <t>1.45,56</t>
  </si>
  <si>
    <t>1.46,07</t>
  </si>
  <si>
    <t>1.46,58</t>
  </si>
  <si>
    <t>1.47,10</t>
  </si>
  <si>
    <t>1.47,62</t>
  </si>
  <si>
    <t>1.48,15</t>
  </si>
  <si>
    <t>1.48,69</t>
  </si>
  <si>
    <t>1.49,24</t>
  </si>
  <si>
    <t>1.49,79</t>
  </si>
  <si>
    <t>1.50,35</t>
  </si>
  <si>
    <t>1.50,92</t>
  </si>
  <si>
    <t>1.51,50</t>
  </si>
  <si>
    <t>1.52,09</t>
  </si>
  <si>
    <t>1.52,68</t>
  </si>
  <si>
    <t>1.53,29</t>
  </si>
  <si>
    <t>1.53,91</t>
  </si>
  <si>
    <t>1.54,54</t>
  </si>
  <si>
    <t>1.55,18</t>
  </si>
  <si>
    <t>1.55,83</t>
  </si>
  <si>
    <t>1.57,18</t>
  </si>
  <si>
    <t>1.57,48</t>
  </si>
  <si>
    <t>1.57,87</t>
  </si>
  <si>
    <t>1.58,58</t>
  </si>
  <si>
    <t>1.59,31</t>
  </si>
  <si>
    <t>2.00,06</t>
  </si>
  <si>
    <t>2.00,82</t>
  </si>
  <si>
    <t>2.01,61</t>
  </si>
  <si>
    <t>2.02,42</t>
  </si>
  <si>
    <t>2.03,26</t>
  </si>
  <si>
    <t>2.04,13</t>
  </si>
  <si>
    <t>2.05,03</t>
  </si>
  <si>
    <t>2.05,96</t>
  </si>
  <si>
    <t>2.06,93</t>
  </si>
  <si>
    <t>2.07,95</t>
  </si>
  <si>
    <t>2.09,02</t>
  </si>
  <si>
    <t>2.10,14</t>
  </si>
  <si>
    <t>2.11,35</t>
  </si>
  <si>
    <t>2.12,65</t>
  </si>
  <si>
    <t>2.14,06</t>
  </si>
  <si>
    <t>2.15,61</t>
  </si>
  <si>
    <t>2.17,38</t>
  </si>
  <si>
    <t>2.19,47</t>
  </si>
  <si>
    <t>2.22,21</t>
  </si>
  <si>
    <t>5.22,22</t>
  </si>
  <si>
    <t>Preiļi novada BJSS 4-cīņā U-10, U-12 11.0</t>
  </si>
  <si>
    <t>Preiļi novada BJSS 4-cīņā U-10, U-12 (11.06.2025, Preiļi)</t>
  </si>
  <si>
    <t>Preiļi novada BJSS 4-cīņā U-10, U-12      11.06.2025,Preiļi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</si>
</sst>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mm]/ss.00"/>
  </numFmts>
  <fonts count="38">
    <font>
      <sz val="11"/>
      <color theme="1"/>
      <name val="Calibri"/>
      <charset val="186"/>
      <scheme val="minor"/>
    </font>
    <font>
      <sz val="10"/>
      <name val="Arial"/>
      <charset val="134"/>
    </font>
    <font>
      <sz val="10"/>
      <color indexed="12"/>
      <name val="Arial"/>
      <charset val="134"/>
    </font>
    <font>
      <sz val="10"/>
      <color indexed="10"/>
      <name val="Arial"/>
      <charset val="134"/>
    </font>
    <font>
      <sz val="10"/>
      <color indexed="17"/>
      <name val="Arial"/>
      <charset val="134"/>
    </font>
    <font>
      <sz val="10"/>
      <color indexed="14"/>
      <name val="Arial"/>
      <charset val="134"/>
    </font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9"/>
      <color rgb="FF000000"/>
      <name val="Times New Roman"/>
      <charset val="186"/>
    </font>
    <font>
      <b/>
      <sz val="13"/>
      <color theme="1"/>
      <name val="Calibri"/>
      <charset val="134"/>
      <scheme val="minor"/>
    </font>
    <font>
      <sz val="9"/>
      <color theme="1"/>
      <name val="Calibri"/>
      <charset val="134"/>
      <scheme val="minor"/>
    </font>
    <font>
      <sz val="9"/>
      <name val="Calibri"/>
      <charset val="134"/>
      <scheme val="minor"/>
    </font>
    <font>
      <sz val="11"/>
      <name val="Calibri"/>
      <charset val="134"/>
      <scheme val="minor"/>
    </font>
    <font>
      <b/>
      <sz val="13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b/>
      <sz val="14"/>
      <color rgb="FF000000"/>
      <name val="Times New Roman"/>
      <charset val="134"/>
    </font>
    <font>
      <b/>
      <sz val="14"/>
      <color rgb="FF000000"/>
      <name val="Times New Roman"/>
      <charset val="186"/>
    </font>
    <font>
      <sz val="12"/>
      <name val="Calibri"/>
      <charset val="134"/>
      <scheme val="minor"/>
    </font>
    <font>
      <sz val="14"/>
      <color rgb="FF000000"/>
      <name val="Times New Roman"/>
      <charset val="134"/>
    </font>
    <font>
      <b/>
      <sz val="14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sz val="16"/>
      <color rgb="FF000000"/>
      <name val="Times New Roman"/>
      <charset val="134"/>
    </font>
    <font>
      <b/>
      <sz val="11"/>
      <color theme="1"/>
      <name val="Calibri"/>
      <charset val="134"/>
      <scheme val="minor"/>
    </font>
    <font>
      <b/>
      <sz val="11"/>
      <name val="Calibri"/>
      <charset val="134"/>
      <scheme val="minor"/>
    </font>
    <font>
      <sz val="10"/>
      <color rgb="FF000000"/>
      <name val="Calibri"/>
      <family val="2"/>
      <charset val="186"/>
    </font>
    <font>
      <sz val="10"/>
      <color rgb="FF000000"/>
      <name val="Times New Roman"/>
      <family val="1"/>
      <charset val="186"/>
    </font>
    <font>
      <sz val="10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000000"/>
      <name val="Calibri"/>
      <family val="2"/>
      <charset val="186"/>
      <scheme val="minor"/>
    </font>
    <font>
      <sz val="9"/>
      <color rgb="FF000000"/>
      <name val="Calibri"/>
      <family val="2"/>
      <charset val="186"/>
    </font>
    <font>
      <b/>
      <sz val="9"/>
      <color theme="1"/>
      <name val="Calibri"/>
      <family val="2"/>
      <charset val="186"/>
      <scheme val="minor"/>
    </font>
    <font>
      <sz val="9"/>
      <color rgb="FF000000"/>
      <name val="Times New Roman"/>
      <family val="1"/>
      <charset val="186"/>
    </font>
    <font>
      <b/>
      <sz val="9"/>
      <name val="Calibri"/>
      <family val="2"/>
      <charset val="186"/>
      <scheme val="minor"/>
    </font>
    <font>
      <b/>
      <sz val="9"/>
      <color rgb="FFFF0000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123">
    <xf numFmtId="0" fontId="0" fillId="0" borderId="0" xfId="0"/>
    <xf numFmtId="2" fontId="1" fillId="0" borderId="0" xfId="1" applyNumberFormat="1"/>
    <xf numFmtId="0" fontId="1" fillId="0" borderId="0" xfId="1"/>
    <xf numFmtId="1" fontId="1" fillId="0" borderId="0" xfId="1" applyNumberFormat="1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2" fontId="1" fillId="0" borderId="0" xfId="1" applyNumberFormat="1" applyAlignment="1">
      <alignment horizontal="center"/>
    </xf>
    <xf numFmtId="164" fontId="0" fillId="0" borderId="1" xfId="0" applyNumberFormat="1" applyBorder="1"/>
    <xf numFmtId="1" fontId="3" fillId="0" borderId="0" xfId="1" applyNumberFormat="1" applyFont="1" applyAlignment="1">
      <alignment horizontal="center"/>
    </xf>
    <xf numFmtId="2" fontId="1" fillId="0" borderId="2" xfId="1" applyNumberFormat="1" applyBorder="1" applyAlignment="1">
      <alignment horizontal="center"/>
    </xf>
    <xf numFmtId="1" fontId="3" fillId="0" borderId="2" xfId="1" applyNumberFormat="1" applyFont="1" applyBorder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164" fontId="6" fillId="0" borderId="1" xfId="0" applyNumberFormat="1" applyFont="1" applyBorder="1"/>
    <xf numFmtId="1" fontId="5" fillId="0" borderId="0" xfId="1" applyNumberFormat="1" applyFont="1" applyAlignment="1">
      <alignment horizontal="center"/>
    </xf>
    <xf numFmtId="1" fontId="5" fillId="0" borderId="2" xfId="1" applyNumberFormat="1" applyFont="1" applyBorder="1" applyAlignment="1">
      <alignment horizontal="center"/>
    </xf>
    <xf numFmtId="0" fontId="7" fillId="0" borderId="0" xfId="0" applyFont="1"/>
    <xf numFmtId="0" fontId="7" fillId="0" borderId="3" xfId="0" applyFont="1" applyBorder="1"/>
    <xf numFmtId="0" fontId="7" fillId="0" borderId="5" xfId="0" applyFont="1" applyBorder="1"/>
    <xf numFmtId="0" fontId="6" fillId="0" borderId="7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5" fillId="0" borderId="3" xfId="0" applyFont="1" applyBorder="1"/>
    <xf numFmtId="0" fontId="15" fillId="0" borderId="5" xfId="0" applyFont="1" applyBorder="1"/>
    <xf numFmtId="0" fontId="15" fillId="0" borderId="14" xfId="0" applyFont="1" applyBorder="1" applyAlignment="1">
      <alignment horizontal="center" vertical="center"/>
    </xf>
    <xf numFmtId="0" fontId="19" fillId="2" borderId="15" xfId="0" applyFont="1" applyFill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20" fillId="3" borderId="17" xfId="0" applyFont="1" applyFill="1" applyBorder="1" applyAlignment="1">
      <alignment horizontal="left" vertical="center" indent="1"/>
    </xf>
    <xf numFmtId="0" fontId="20" fillId="4" borderId="17" xfId="0" applyFont="1" applyFill="1" applyBorder="1" applyAlignment="1">
      <alignment horizontal="left" vertical="center" indent="1"/>
    </xf>
    <xf numFmtId="0" fontId="1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3" fillId="3" borderId="17" xfId="0" applyFont="1" applyFill="1" applyBorder="1" applyAlignment="1">
      <alignment horizontal="left" vertical="center" indent="1"/>
    </xf>
    <xf numFmtId="0" fontId="23" fillId="4" borderId="17" xfId="0" applyFont="1" applyFill="1" applyBorder="1" applyAlignment="1">
      <alignment horizontal="left" vertical="center" indent="1"/>
    </xf>
    <xf numFmtId="0" fontId="0" fillId="3" borderId="9" xfId="0" applyFill="1" applyBorder="1"/>
    <xf numFmtId="0" fontId="0" fillId="3" borderId="10" xfId="0" applyFill="1" applyBorder="1"/>
    <xf numFmtId="0" fontId="0" fillId="0" borderId="9" xfId="0" applyBorder="1"/>
    <xf numFmtId="0" fontId="0" fillId="0" borderId="10" xfId="0" applyBorder="1"/>
    <xf numFmtId="0" fontId="0" fillId="3" borderId="11" xfId="0" applyFill="1" applyBorder="1"/>
    <xf numFmtId="0" fontId="0" fillId="0" borderId="11" xfId="0" applyBorder="1"/>
    <xf numFmtId="0" fontId="6" fillId="4" borderId="16" xfId="0" applyFont="1" applyFill="1" applyBorder="1" applyAlignment="1">
      <alignment horizontal="left" vertical="center" indent="1"/>
    </xf>
    <xf numFmtId="0" fontId="24" fillId="0" borderId="1" xfId="0" applyFont="1" applyBorder="1"/>
    <xf numFmtId="0" fontId="24" fillId="0" borderId="1" xfId="0" applyFont="1" applyBorder="1" applyAlignment="1">
      <alignment wrapText="1"/>
    </xf>
    <xf numFmtId="20" fontId="0" fillId="0" borderId="1" xfId="0" applyNumberFormat="1" applyBorder="1"/>
    <xf numFmtId="0" fontId="0" fillId="0" borderId="1" xfId="0" applyBorder="1"/>
    <xf numFmtId="0" fontId="26" fillId="4" borderId="17" xfId="0" applyFont="1" applyFill="1" applyBorder="1" applyAlignment="1">
      <alignment horizontal="left" vertical="center" indent="1"/>
    </xf>
    <xf numFmtId="0" fontId="27" fillId="4" borderId="17" xfId="0" applyFont="1" applyFill="1" applyBorder="1" applyAlignment="1">
      <alignment horizontal="left" vertical="center" indent="1"/>
    </xf>
    <xf numFmtId="2" fontId="28" fillId="4" borderId="18" xfId="0" applyNumberFormat="1" applyFont="1" applyFill="1" applyBorder="1" applyAlignment="1">
      <alignment horizontal="left" vertical="center" indent="1"/>
    </xf>
    <xf numFmtId="0" fontId="28" fillId="4" borderId="19" xfId="0" applyFont="1" applyFill="1" applyBorder="1" applyAlignment="1">
      <alignment horizontal="left" vertical="center" indent="1"/>
    </xf>
    <xf numFmtId="0" fontId="29" fillId="4" borderId="17" xfId="0" applyFont="1" applyFill="1" applyBorder="1" applyAlignment="1">
      <alignment horizontal="left" vertical="center" indent="1"/>
    </xf>
    <xf numFmtId="164" fontId="28" fillId="4" borderId="17" xfId="0" applyNumberFormat="1" applyFont="1" applyFill="1" applyBorder="1" applyAlignment="1">
      <alignment horizontal="left" vertical="center" indent="1"/>
    </xf>
    <xf numFmtId="0" fontId="30" fillId="4" borderId="19" xfId="0" applyFont="1" applyFill="1" applyBorder="1" applyAlignment="1">
      <alignment horizontal="left" vertical="center" indent="1"/>
    </xf>
    <xf numFmtId="0" fontId="30" fillId="4" borderId="17" xfId="0" applyFont="1" applyFill="1" applyBorder="1" applyAlignment="1">
      <alignment horizontal="left" vertical="center" indent="1"/>
    </xf>
    <xf numFmtId="0" fontId="0" fillId="0" borderId="1" xfId="0" applyBorder="1" applyAlignment="1">
      <alignment horizontal="center"/>
    </xf>
    <xf numFmtId="0" fontId="24" fillId="0" borderId="0" xfId="0" applyFont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11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18" fillId="0" borderId="7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31" fillId="4" borderId="16" xfId="0" applyFont="1" applyFill="1" applyBorder="1" applyAlignment="1">
      <alignment horizontal="left" vertical="center" indent="1"/>
    </xf>
    <xf numFmtId="0" fontId="32" fillId="4" borderId="17" xfId="0" applyFont="1" applyFill="1" applyBorder="1" applyAlignment="1">
      <alignment horizontal="left" vertical="center" indent="1"/>
    </xf>
    <xf numFmtId="0" fontId="33" fillId="4" borderId="17" xfId="0" applyFont="1" applyFill="1" applyBorder="1" applyAlignment="1">
      <alignment horizontal="left" vertical="center" indent="1"/>
    </xf>
    <xf numFmtId="2" fontId="31" fillId="4" borderId="18" xfId="0" applyNumberFormat="1" applyFont="1" applyFill="1" applyBorder="1" applyAlignment="1">
      <alignment horizontal="left" vertical="center" indent="1"/>
    </xf>
    <xf numFmtId="0" fontId="31" fillId="4" borderId="19" xfId="0" applyFont="1" applyFill="1" applyBorder="1" applyAlignment="1">
      <alignment horizontal="left" vertical="center" indent="1"/>
    </xf>
    <xf numFmtId="164" fontId="31" fillId="4" borderId="17" xfId="0" applyNumberFormat="1" applyFont="1" applyFill="1" applyBorder="1" applyAlignment="1">
      <alignment horizontal="left" vertical="center" indent="1"/>
    </xf>
    <xf numFmtId="0" fontId="34" fillId="4" borderId="17" xfId="0" applyFont="1" applyFill="1" applyBorder="1" applyAlignment="1">
      <alignment horizontal="left" vertical="center" indent="1"/>
    </xf>
    <xf numFmtId="0" fontId="35" fillId="4" borderId="17" xfId="0" applyFont="1" applyFill="1" applyBorder="1" applyAlignment="1">
      <alignment horizontal="left" vertical="center" indent="1"/>
    </xf>
    <xf numFmtId="0" fontId="36" fillId="4" borderId="17" xfId="0" applyFont="1" applyFill="1" applyBorder="1" applyAlignment="1">
      <alignment horizontal="left" vertical="center" indent="1"/>
    </xf>
    <xf numFmtId="0" fontId="37" fillId="4" borderId="19" xfId="0" applyFont="1" applyFill="1" applyBorder="1" applyAlignment="1">
      <alignment horizontal="left" vertical="center" indent="1"/>
    </xf>
    <xf numFmtId="0" fontId="16" fillId="0" borderId="24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</cellXfs>
  <cellStyles count="2">
    <cellStyle name="Normal 2" xfId="1" xr:uid="{00000000-0005-0000-0000-000031000000}"/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45"/>
  <sheetViews>
    <sheetView topLeftCell="A25" workbookViewId="0">
      <selection activeCell="I48" sqref="I48"/>
    </sheetView>
  </sheetViews>
  <sheetFormatPr defaultColWidth="9" defaultRowHeight="15"/>
  <cols>
    <col min="4" max="4" width="14.140625" customWidth="1"/>
    <col min="5" max="5" width="12.42578125" customWidth="1"/>
  </cols>
  <sheetData>
    <row r="2" spans="2:6">
      <c r="B2" s="67" t="s">
        <v>0</v>
      </c>
      <c r="C2" s="67"/>
      <c r="D2" s="67"/>
      <c r="E2" s="67"/>
      <c r="F2" s="67"/>
    </row>
    <row r="3" spans="2:6">
      <c r="B3" s="67"/>
      <c r="C3" s="67"/>
      <c r="D3" s="67"/>
      <c r="E3" s="67"/>
      <c r="F3" s="67"/>
    </row>
    <row r="6" spans="2:6" ht="30">
      <c r="B6" s="54" t="s">
        <v>1</v>
      </c>
      <c r="C6" s="54" t="s">
        <v>2</v>
      </c>
      <c r="D6" s="54" t="s">
        <v>3</v>
      </c>
      <c r="E6" s="55" t="s">
        <v>4</v>
      </c>
      <c r="F6" s="54" t="s">
        <v>5</v>
      </c>
    </row>
    <row r="7" spans="2:6">
      <c r="B7" s="56">
        <v>0.41666666666666702</v>
      </c>
      <c r="C7" s="57" t="s">
        <v>6</v>
      </c>
      <c r="D7" s="57" t="s">
        <v>7</v>
      </c>
      <c r="E7" s="57" t="s">
        <v>8</v>
      </c>
      <c r="F7" s="57"/>
    </row>
    <row r="8" spans="2:6">
      <c r="B8" s="56">
        <v>0.4375</v>
      </c>
      <c r="C8" s="57" t="s">
        <v>9</v>
      </c>
      <c r="D8" s="57" t="s">
        <v>10</v>
      </c>
      <c r="E8" s="57" t="s">
        <v>7</v>
      </c>
      <c r="F8" s="57"/>
    </row>
    <row r="9" spans="2:6">
      <c r="B9" s="56">
        <v>0.45833333333333298</v>
      </c>
      <c r="C9" s="57" t="s">
        <v>8</v>
      </c>
      <c r="D9" s="57" t="s">
        <v>9</v>
      </c>
      <c r="E9" s="57" t="s">
        <v>10</v>
      </c>
      <c r="F9" s="57"/>
    </row>
    <row r="10" spans="2:6">
      <c r="B10" s="56">
        <v>0.47916666666666702</v>
      </c>
      <c r="C10" s="57" t="s">
        <v>7</v>
      </c>
      <c r="D10" s="57" t="s">
        <v>8</v>
      </c>
      <c r="E10" s="57" t="s">
        <v>9</v>
      </c>
      <c r="F10" s="57"/>
    </row>
    <row r="11" spans="2:6">
      <c r="B11" s="56">
        <v>0.5</v>
      </c>
      <c r="C11" s="57"/>
      <c r="D11" s="57"/>
      <c r="E11" s="57"/>
      <c r="F11" s="57" t="s">
        <v>10</v>
      </c>
    </row>
    <row r="12" spans="2:6">
      <c r="B12" s="56">
        <v>0.52083333333333304</v>
      </c>
      <c r="C12" s="57"/>
      <c r="D12" s="57"/>
      <c r="E12" s="57"/>
      <c r="F12" s="57" t="s">
        <v>7</v>
      </c>
    </row>
    <row r="13" spans="2:6">
      <c r="B13" s="56">
        <v>0.54166666666666696</v>
      </c>
      <c r="C13" s="57"/>
      <c r="D13" s="57"/>
      <c r="E13" s="57"/>
      <c r="F13" s="57" t="s">
        <v>8</v>
      </c>
    </row>
    <row r="14" spans="2:6">
      <c r="B14" s="56">
        <v>0.5625</v>
      </c>
      <c r="C14" s="57"/>
      <c r="D14" s="57"/>
      <c r="E14" s="57"/>
      <c r="F14" s="57" t="s">
        <v>9</v>
      </c>
    </row>
    <row r="15" spans="2:6">
      <c r="B15" s="56">
        <v>0.58333333333333304</v>
      </c>
      <c r="C15" s="66" t="s">
        <v>11</v>
      </c>
      <c r="D15" s="66"/>
      <c r="E15" s="66"/>
      <c r="F15" s="66"/>
    </row>
    <row r="18" spans="2:6">
      <c r="B18" s="67" t="s">
        <v>0</v>
      </c>
      <c r="C18" s="67"/>
      <c r="D18" s="67"/>
      <c r="E18" s="67"/>
      <c r="F18" s="67"/>
    </row>
    <row r="19" spans="2:6">
      <c r="B19" s="67"/>
      <c r="C19" s="67"/>
      <c r="D19" s="67"/>
      <c r="E19" s="67"/>
      <c r="F19" s="67"/>
    </row>
    <row r="21" spans="2:6" ht="30">
      <c r="B21" s="54" t="s">
        <v>1</v>
      </c>
      <c r="C21" s="54" t="s">
        <v>2</v>
      </c>
      <c r="D21" s="54" t="s">
        <v>3</v>
      </c>
      <c r="E21" s="55" t="s">
        <v>4</v>
      </c>
      <c r="F21" s="54" t="s">
        <v>5</v>
      </c>
    </row>
    <row r="22" spans="2:6">
      <c r="B22" s="56">
        <v>0.41666666666666702</v>
      </c>
      <c r="C22" s="57" t="s">
        <v>6</v>
      </c>
      <c r="D22" s="57" t="s">
        <v>7</v>
      </c>
      <c r="E22" s="57" t="s">
        <v>8</v>
      </c>
      <c r="F22" s="57"/>
    </row>
    <row r="23" spans="2:6">
      <c r="B23" s="56">
        <v>0.4375</v>
      </c>
      <c r="C23" s="57" t="s">
        <v>9</v>
      </c>
      <c r="D23" s="57" t="s">
        <v>10</v>
      </c>
      <c r="E23" s="57" t="s">
        <v>7</v>
      </c>
      <c r="F23" s="57"/>
    </row>
    <row r="24" spans="2:6">
      <c r="B24" s="56">
        <v>0.45833333333333298</v>
      </c>
      <c r="C24" s="57" t="s">
        <v>8</v>
      </c>
      <c r="D24" s="57" t="s">
        <v>9</v>
      </c>
      <c r="E24" s="57" t="s">
        <v>10</v>
      </c>
      <c r="F24" s="57"/>
    </row>
    <row r="25" spans="2:6">
      <c r="B25" s="56">
        <v>0.47916666666666702</v>
      </c>
      <c r="C25" s="57" t="s">
        <v>7</v>
      </c>
      <c r="D25" s="57" t="s">
        <v>8</v>
      </c>
      <c r="E25" s="57" t="s">
        <v>9</v>
      </c>
      <c r="F25" s="57"/>
    </row>
    <row r="26" spans="2:6">
      <c r="B26" s="56">
        <v>0.5</v>
      </c>
      <c r="C26" s="57"/>
      <c r="D26" s="57"/>
      <c r="E26" s="57"/>
      <c r="F26" s="57" t="s">
        <v>10</v>
      </c>
    </row>
    <row r="27" spans="2:6">
      <c r="B27" s="56">
        <v>0.52083333333333304</v>
      </c>
      <c r="C27" s="57"/>
      <c r="D27" s="57"/>
      <c r="E27" s="57"/>
      <c r="F27" s="57" t="s">
        <v>7</v>
      </c>
    </row>
    <row r="28" spans="2:6">
      <c r="B28" s="56">
        <v>0.54166666666666696</v>
      </c>
      <c r="C28" s="57"/>
      <c r="D28" s="57"/>
      <c r="E28" s="57"/>
      <c r="F28" s="57" t="s">
        <v>8</v>
      </c>
    </row>
    <row r="29" spans="2:6">
      <c r="B29" s="56">
        <v>0.5625</v>
      </c>
      <c r="C29" s="57"/>
      <c r="D29" s="57"/>
      <c r="E29" s="57"/>
      <c r="F29" s="57" t="s">
        <v>9</v>
      </c>
    </row>
    <row r="30" spans="2:6">
      <c r="B30" s="56">
        <v>0.58333333333333304</v>
      </c>
      <c r="C30" s="66" t="s">
        <v>11</v>
      </c>
      <c r="D30" s="66"/>
      <c r="E30" s="66"/>
      <c r="F30" s="66"/>
    </row>
    <row r="33" spans="2:6">
      <c r="B33" s="67" t="s">
        <v>0</v>
      </c>
      <c r="C33" s="67"/>
      <c r="D33" s="67"/>
      <c r="E33" s="67"/>
      <c r="F33" s="67"/>
    </row>
    <row r="34" spans="2:6">
      <c r="B34" s="67"/>
      <c r="C34" s="67"/>
      <c r="D34" s="67"/>
      <c r="E34" s="67"/>
      <c r="F34" s="67"/>
    </row>
    <row r="36" spans="2:6" ht="30">
      <c r="B36" s="54" t="s">
        <v>1</v>
      </c>
      <c r="C36" s="54" t="s">
        <v>2</v>
      </c>
      <c r="D36" s="54" t="s">
        <v>3</v>
      </c>
      <c r="E36" s="55" t="s">
        <v>4</v>
      </c>
      <c r="F36" s="54" t="s">
        <v>5</v>
      </c>
    </row>
    <row r="37" spans="2:6">
      <c r="B37" s="56">
        <v>0.41666666666666702</v>
      </c>
      <c r="C37" s="57" t="s">
        <v>6</v>
      </c>
      <c r="D37" s="57" t="s">
        <v>7</v>
      </c>
      <c r="E37" s="57" t="s">
        <v>8</v>
      </c>
      <c r="F37" s="57"/>
    </row>
    <row r="38" spans="2:6">
      <c r="B38" s="56">
        <v>0.4375</v>
      </c>
      <c r="C38" s="57" t="s">
        <v>9</v>
      </c>
      <c r="D38" s="57" t="s">
        <v>10</v>
      </c>
      <c r="E38" s="57" t="s">
        <v>7</v>
      </c>
      <c r="F38" s="57"/>
    </row>
    <row r="39" spans="2:6">
      <c r="B39" s="56">
        <v>0.45833333333333298</v>
      </c>
      <c r="C39" s="57" t="s">
        <v>8</v>
      </c>
      <c r="D39" s="57" t="s">
        <v>9</v>
      </c>
      <c r="E39" s="57" t="s">
        <v>10</v>
      </c>
      <c r="F39" s="57"/>
    </row>
    <row r="40" spans="2:6">
      <c r="B40" s="56">
        <v>0.47916666666666702</v>
      </c>
      <c r="C40" s="57" t="s">
        <v>7</v>
      </c>
      <c r="D40" s="57" t="s">
        <v>8</v>
      </c>
      <c r="E40" s="57" t="s">
        <v>9</v>
      </c>
      <c r="F40" s="57"/>
    </row>
    <row r="41" spans="2:6">
      <c r="B41" s="56">
        <v>0.5</v>
      </c>
      <c r="C41" s="57"/>
      <c r="D41" s="57"/>
      <c r="E41" s="57"/>
      <c r="F41" s="57" t="s">
        <v>10</v>
      </c>
    </row>
    <row r="42" spans="2:6">
      <c r="B42" s="56">
        <v>0.52083333333333304</v>
      </c>
      <c r="C42" s="57"/>
      <c r="D42" s="57"/>
      <c r="E42" s="57"/>
      <c r="F42" s="57" t="s">
        <v>7</v>
      </c>
    </row>
    <row r="43" spans="2:6">
      <c r="B43" s="56">
        <v>0.54166666666666696</v>
      </c>
      <c r="C43" s="57"/>
      <c r="D43" s="57"/>
      <c r="E43" s="57"/>
      <c r="F43" s="57" t="s">
        <v>8</v>
      </c>
    </row>
    <row r="44" spans="2:6">
      <c r="B44" s="56">
        <v>0.5625</v>
      </c>
      <c r="C44" s="57"/>
      <c r="D44" s="57"/>
      <c r="E44" s="57"/>
      <c r="F44" s="57" t="s">
        <v>9</v>
      </c>
    </row>
    <row r="45" spans="2:6">
      <c r="B45" s="56">
        <v>0.58333333333333304</v>
      </c>
      <c r="C45" s="66" t="s">
        <v>11</v>
      </c>
      <c r="D45" s="66"/>
      <c r="E45" s="66"/>
      <c r="F45" s="66"/>
    </row>
  </sheetData>
  <mergeCells count="6">
    <mergeCell ref="C15:F15"/>
    <mergeCell ref="C30:F30"/>
    <mergeCell ref="C45:F45"/>
    <mergeCell ref="B2:F3"/>
    <mergeCell ref="B18:F19"/>
    <mergeCell ref="B33:F34"/>
  </mergeCells>
  <pageMargins left="0.25" right="0.25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N38"/>
  <sheetViews>
    <sheetView topLeftCell="A8" workbookViewId="0">
      <selection activeCell="T23" sqref="T23"/>
    </sheetView>
  </sheetViews>
  <sheetFormatPr defaultColWidth="9" defaultRowHeight="15"/>
  <cols>
    <col min="1" max="1" width="4" customWidth="1"/>
    <col min="2" max="2" width="23.7109375" style="20" customWidth="1"/>
    <col min="3" max="3" width="5.85546875" style="20" customWidth="1"/>
    <col min="4" max="4" width="6.85546875" customWidth="1"/>
    <col min="5" max="5" width="5.28515625" customWidth="1"/>
    <col min="6" max="6" width="5.85546875" customWidth="1"/>
    <col min="7" max="7" width="6.7109375" customWidth="1"/>
    <col min="8" max="8" width="3.7109375" customWidth="1"/>
    <col min="9" max="9" width="3.28515625" customWidth="1"/>
    <col min="10" max="10" width="7.140625" customWidth="1"/>
    <col min="11" max="12" width="5.28515625" customWidth="1"/>
    <col min="13" max="13" width="7.42578125" customWidth="1"/>
    <col min="14" max="14" width="3.140625" customWidth="1"/>
    <col min="15" max="15" width="3.7109375" customWidth="1"/>
    <col min="16" max="16" width="5.5703125" customWidth="1"/>
    <col min="17" max="17" width="5.85546875" customWidth="1"/>
    <col min="18" max="18" width="4.85546875" customWidth="1"/>
    <col min="19" max="19" width="7" customWidth="1"/>
    <col min="20" max="20" width="5.5703125" customWidth="1"/>
    <col min="21" max="21" width="4.28515625" customWidth="1"/>
    <col min="22" max="22" width="6.5703125" customWidth="1"/>
    <col min="23" max="23" width="5" customWidth="1"/>
    <col min="26" max="26" width="30.5703125" customWidth="1"/>
    <col min="27" max="27" width="11.42578125" customWidth="1"/>
    <col min="31" max="31" width="10.5703125" customWidth="1"/>
    <col min="42" max="43" width="9" hidden="1" customWidth="1"/>
    <col min="44" max="44" width="23.140625" hidden="1" customWidth="1"/>
    <col min="45" max="66" width="9" hidden="1" customWidth="1"/>
  </cols>
  <sheetData>
    <row r="1" spans="1:23" ht="15.75" thickBot="1"/>
    <row r="2" spans="1:23" ht="15.6" customHeight="1">
      <c r="B2" s="21" t="s">
        <v>12</v>
      </c>
      <c r="C2" s="86" t="s">
        <v>281</v>
      </c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7"/>
    </row>
    <row r="3" spans="1:23" ht="15.95" customHeight="1" thickBot="1">
      <c r="B3" s="22" t="s">
        <v>13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9"/>
    </row>
    <row r="4" spans="1:23" ht="28.5" customHeight="1" thickBot="1">
      <c r="A4" s="68" t="s">
        <v>14</v>
      </c>
      <c r="B4" s="70" t="s">
        <v>15</v>
      </c>
      <c r="C4" s="72" t="s">
        <v>16</v>
      </c>
      <c r="D4" s="78" t="s">
        <v>17</v>
      </c>
      <c r="E4" s="79"/>
      <c r="F4" s="80"/>
      <c r="G4" s="78" t="s">
        <v>18</v>
      </c>
      <c r="H4" s="79"/>
      <c r="I4" s="79"/>
      <c r="J4" s="79"/>
      <c r="K4" s="79"/>
      <c r="L4" s="80"/>
      <c r="M4" s="81" t="s">
        <v>3</v>
      </c>
      <c r="N4" s="82"/>
      <c r="O4" s="82"/>
      <c r="P4" s="82"/>
      <c r="Q4" s="82"/>
      <c r="R4" s="83"/>
      <c r="S4" s="78" t="s">
        <v>19</v>
      </c>
      <c r="T4" s="79"/>
      <c r="U4" s="80"/>
      <c r="V4" s="31" t="s">
        <v>20</v>
      </c>
      <c r="W4" s="73" t="s">
        <v>21</v>
      </c>
    </row>
    <row r="5" spans="1:23" ht="18" customHeight="1" thickBot="1">
      <c r="A5" s="69"/>
      <c r="B5" s="71"/>
      <c r="C5" s="71"/>
      <c r="D5" s="24" t="s">
        <v>22</v>
      </c>
      <c r="E5" s="25" t="s">
        <v>23</v>
      </c>
      <c r="F5" s="26" t="s">
        <v>24</v>
      </c>
      <c r="G5" s="24" t="s">
        <v>25</v>
      </c>
      <c r="H5" s="27" t="s">
        <v>26</v>
      </c>
      <c r="I5" s="27" t="s">
        <v>27</v>
      </c>
      <c r="J5" s="27" t="s">
        <v>28</v>
      </c>
      <c r="K5" s="25" t="s">
        <v>23</v>
      </c>
      <c r="L5" s="28" t="s">
        <v>24</v>
      </c>
      <c r="M5" s="29" t="s">
        <v>25</v>
      </c>
      <c r="N5" s="30" t="s">
        <v>26</v>
      </c>
      <c r="O5" s="30" t="s">
        <v>27</v>
      </c>
      <c r="P5" s="30" t="s">
        <v>28</v>
      </c>
      <c r="Q5" s="33" t="s">
        <v>23</v>
      </c>
      <c r="R5" s="26" t="s">
        <v>24</v>
      </c>
      <c r="S5" s="24" t="s">
        <v>22</v>
      </c>
      <c r="T5" s="25" t="s">
        <v>23</v>
      </c>
      <c r="U5" s="26" t="s">
        <v>24</v>
      </c>
      <c r="V5" s="23" t="s">
        <v>29</v>
      </c>
      <c r="W5" s="74"/>
    </row>
    <row r="6" spans="1:23" ht="21.95" customHeight="1" thickBot="1">
      <c r="A6" s="53">
        <v>1</v>
      </c>
      <c r="B6" s="58" t="s">
        <v>44</v>
      </c>
      <c r="C6" s="59">
        <v>2016</v>
      </c>
      <c r="D6" s="60">
        <v>9.52</v>
      </c>
      <c r="E6" s="61">
        <f t="shared" ref="E6:E16" si="0">IFERROR(RANK(F6,$F$6:$F$16,0),"")</f>
        <v>1</v>
      </c>
      <c r="F6" s="62">
        <f>IF(D6="","",_xlfn.XLOOKUP(D6,punkti!$A$2:$A$153,punkti!$C$2:$C$153,,1))</f>
        <v>38</v>
      </c>
      <c r="G6" s="60">
        <v>22.87</v>
      </c>
      <c r="H6" s="60"/>
      <c r="I6" s="60"/>
      <c r="J6" s="60">
        <f t="shared" ref="J6:J16" si="1">IF(MAX(G6:I6)=0,"",MAX(G6:I6))</f>
        <v>22.87</v>
      </c>
      <c r="K6" s="61">
        <f t="shared" ref="K6:K16" si="2">IFERROR(RANK(L6,$L$6:$L$16,0),"")</f>
        <v>2</v>
      </c>
      <c r="L6" s="62">
        <f>IF(J6="","",_xlfn.XLOOKUP(J6,punkti!$E$2:$E$153,punkti!$F$2:$F$153,,-1))</f>
        <v>18</v>
      </c>
      <c r="M6" s="60">
        <v>3.74</v>
      </c>
      <c r="N6" s="60"/>
      <c r="O6" s="60"/>
      <c r="P6" s="60">
        <f t="shared" ref="P6:P16" si="3">IF(MAX(M6:O6)=0,"",MAX(M6:O6))</f>
        <v>3.74</v>
      </c>
      <c r="Q6" s="61">
        <f t="shared" ref="Q6:Q16" si="4">IFERROR(RANK(R6,$R$6:$R$16,0),"")</f>
        <v>1</v>
      </c>
      <c r="R6" s="62">
        <f>IF(P6="","",_xlfn.XLOOKUP(P6,punkti!$D$2:$D$153,punkti!$F$2:$F$153,,-1))</f>
        <v>20</v>
      </c>
      <c r="S6" s="63" t="s">
        <v>45</v>
      </c>
      <c r="T6" s="61">
        <f t="shared" ref="T6:T16" si="5">IFERROR(RANK(U6,$U$6:$U$16,0),"")</f>
        <v>1</v>
      </c>
      <c r="U6" s="62">
        <f>IF(S6="","",_xlfn.XLOOKUP(S6,punkti!$B$2:$B$153,punkti!$C$2:$C$153,,1))</f>
        <v>50</v>
      </c>
      <c r="V6" s="64">
        <f t="shared" ref="V6:V15" si="6">IF(SUM(F6,L6,R6,U6)=0,"",SUM(F6,L6,R6,U6))</f>
        <v>126</v>
      </c>
      <c r="W6" s="65">
        <f t="shared" ref="W6:W16" si="7">IFERROR(RANK(V6,$V$6:$V$16,0),"")</f>
        <v>1</v>
      </c>
    </row>
    <row r="7" spans="1:23" ht="21.95" customHeight="1" thickBot="1">
      <c r="A7" s="53">
        <v>2</v>
      </c>
      <c r="B7" s="58" t="s">
        <v>30</v>
      </c>
      <c r="C7" s="59">
        <v>2016</v>
      </c>
      <c r="D7" s="60">
        <v>9.6</v>
      </c>
      <c r="E7" s="61">
        <f t="shared" si="0"/>
        <v>2</v>
      </c>
      <c r="F7" s="62">
        <f>IF(D7="","",_xlfn.XLOOKUP(D7,punkti!$A$2:$A$153,punkti!$C$2:$C$153,,1))</f>
        <v>36</v>
      </c>
      <c r="G7" s="60">
        <v>20.59</v>
      </c>
      <c r="H7" s="60"/>
      <c r="I7" s="60"/>
      <c r="J7" s="60">
        <f t="shared" si="1"/>
        <v>20.59</v>
      </c>
      <c r="K7" s="61">
        <f t="shared" si="2"/>
        <v>3</v>
      </c>
      <c r="L7" s="62">
        <f>IF(J7="","",_xlfn.XLOOKUP(J7,punkti!$E$2:$E$153,punkti!$F$2:$F$153,,-1))</f>
        <v>15</v>
      </c>
      <c r="M7" s="60">
        <v>3.48</v>
      </c>
      <c r="N7" s="60"/>
      <c r="O7" s="60"/>
      <c r="P7" s="60">
        <f t="shared" si="3"/>
        <v>3.48</v>
      </c>
      <c r="Q7" s="61">
        <f t="shared" si="4"/>
        <v>2</v>
      </c>
      <c r="R7" s="62">
        <f>IF(P7="","",_xlfn.XLOOKUP(P7,punkti!$D$2:$D$153,punkti!$F$2:$F$153,,-1))</f>
        <v>11</v>
      </c>
      <c r="S7" s="63" t="s">
        <v>31</v>
      </c>
      <c r="T7" s="61">
        <f t="shared" si="5"/>
        <v>2</v>
      </c>
      <c r="U7" s="62">
        <f>IF(S7="","",_xlfn.XLOOKUP(S7,punkti!$B$2:$B$153,punkti!$C$2:$C$153,,1))</f>
        <v>34</v>
      </c>
      <c r="V7" s="64">
        <f t="shared" si="6"/>
        <v>96</v>
      </c>
      <c r="W7" s="65">
        <f t="shared" si="7"/>
        <v>2</v>
      </c>
    </row>
    <row r="8" spans="1:23" ht="21.95" customHeight="1" thickBot="1">
      <c r="A8" s="53">
        <v>3</v>
      </c>
      <c r="B8" s="58" t="s">
        <v>32</v>
      </c>
      <c r="C8" s="59">
        <v>2016</v>
      </c>
      <c r="D8" s="60">
        <v>9.7899999999999991</v>
      </c>
      <c r="E8" s="61">
        <f t="shared" si="0"/>
        <v>3</v>
      </c>
      <c r="F8" s="62">
        <f>IF(D8="","",_xlfn.XLOOKUP(D8,punkti!$A$2:$A$153,punkti!$C$2:$C$153,,1))</f>
        <v>31</v>
      </c>
      <c r="G8" s="60">
        <v>28.84</v>
      </c>
      <c r="H8" s="60"/>
      <c r="I8" s="60"/>
      <c r="J8" s="60">
        <f t="shared" si="1"/>
        <v>28.84</v>
      </c>
      <c r="K8" s="61">
        <f t="shared" si="2"/>
        <v>1</v>
      </c>
      <c r="L8" s="62">
        <f>IF(J8="","",_xlfn.XLOOKUP(J8,punkti!$E$2:$E$153,punkti!$F$2:$F$153,,-1))</f>
        <v>26</v>
      </c>
      <c r="M8" s="60">
        <v>3.36</v>
      </c>
      <c r="N8" s="60"/>
      <c r="O8" s="60"/>
      <c r="P8" s="60">
        <f t="shared" si="3"/>
        <v>3.36</v>
      </c>
      <c r="Q8" s="61">
        <f t="shared" si="4"/>
        <v>3</v>
      </c>
      <c r="R8" s="62">
        <f>IF(P8="","",_xlfn.XLOOKUP(P8,punkti!$D$2:$D$153,punkti!$F$2:$F$153,,-1))</f>
        <v>7</v>
      </c>
      <c r="S8" s="63" t="s">
        <v>33</v>
      </c>
      <c r="T8" s="61">
        <f t="shared" si="5"/>
        <v>3</v>
      </c>
      <c r="U8" s="62">
        <f>IF(S8="","",_xlfn.XLOOKUP(S8,punkti!$B$2:$B$153,punkti!$C$2:$C$153,,1))</f>
        <v>31</v>
      </c>
      <c r="V8" s="64">
        <f t="shared" si="6"/>
        <v>95</v>
      </c>
      <c r="W8" s="65">
        <f t="shared" si="7"/>
        <v>3</v>
      </c>
    </row>
    <row r="9" spans="1:23" ht="21.95" customHeight="1" thickBot="1">
      <c r="A9" s="53">
        <v>4</v>
      </c>
      <c r="B9" s="58" t="s">
        <v>42</v>
      </c>
      <c r="C9" s="59">
        <v>2016</v>
      </c>
      <c r="D9" s="60">
        <v>11.19</v>
      </c>
      <c r="E9" s="61">
        <f t="shared" si="0"/>
        <v>4</v>
      </c>
      <c r="F9" s="62">
        <f>IF(D9="","",_xlfn.XLOOKUP(D9,punkti!$A$2:$A$153,punkti!$C$2:$C$153,,1))</f>
        <v>7</v>
      </c>
      <c r="G9" s="60">
        <v>16.809999999999999</v>
      </c>
      <c r="H9" s="60"/>
      <c r="I9" s="60"/>
      <c r="J9" s="60">
        <f t="shared" si="1"/>
        <v>16.809999999999999</v>
      </c>
      <c r="K9" s="61">
        <f t="shared" si="2"/>
        <v>6</v>
      </c>
      <c r="L9" s="62">
        <f>IF(J9="","",_xlfn.XLOOKUP(J9,punkti!$E$2:$E$153,punkti!$F$2:$F$153,,-1))</f>
        <v>9</v>
      </c>
      <c r="M9" s="60">
        <v>2.8</v>
      </c>
      <c r="N9" s="60"/>
      <c r="O9" s="60"/>
      <c r="P9" s="60">
        <f t="shared" si="3"/>
        <v>2.8</v>
      </c>
      <c r="Q9" s="61">
        <f t="shared" si="4"/>
        <v>4</v>
      </c>
      <c r="R9" s="62">
        <f>IF(P9="","",_xlfn.XLOOKUP(P9,punkti!$D$2:$D$153,punkti!$F$2:$F$153,,-1))</f>
        <v>0</v>
      </c>
      <c r="S9" s="63" t="s">
        <v>43</v>
      </c>
      <c r="T9" s="61">
        <f t="shared" si="5"/>
        <v>4</v>
      </c>
      <c r="U9" s="62">
        <f>IF(S9="","",_xlfn.XLOOKUP(S9,punkti!$B$2:$B$153,punkti!$C$2:$C$153,,1))</f>
        <v>26</v>
      </c>
      <c r="V9" s="64">
        <f t="shared" si="6"/>
        <v>42</v>
      </c>
      <c r="W9" s="65">
        <f t="shared" si="7"/>
        <v>4</v>
      </c>
    </row>
    <row r="10" spans="1:23" ht="21.95" customHeight="1" thickBot="1">
      <c r="A10" s="53">
        <v>5</v>
      </c>
      <c r="B10" s="58" t="s">
        <v>40</v>
      </c>
      <c r="C10" s="59">
        <v>2016</v>
      </c>
      <c r="D10" s="60">
        <v>11.27</v>
      </c>
      <c r="E10" s="61">
        <f t="shared" si="0"/>
        <v>5</v>
      </c>
      <c r="F10" s="62">
        <f>IF(D10="","",_xlfn.XLOOKUP(D10,punkti!$A$2:$A$153,punkti!$C$2:$C$153,,1))</f>
        <v>6</v>
      </c>
      <c r="G10" s="60">
        <v>20.12</v>
      </c>
      <c r="H10" s="60"/>
      <c r="I10" s="60"/>
      <c r="J10" s="60">
        <f t="shared" si="1"/>
        <v>20.12</v>
      </c>
      <c r="K10" s="61">
        <f t="shared" si="2"/>
        <v>4</v>
      </c>
      <c r="L10" s="62">
        <f>IF(J10="","",_xlfn.XLOOKUP(J10,punkti!$E$2:$E$153,punkti!$F$2:$F$153,,-1))</f>
        <v>14</v>
      </c>
      <c r="M10" s="60">
        <v>2.48</v>
      </c>
      <c r="N10" s="60"/>
      <c r="O10" s="60"/>
      <c r="P10" s="60">
        <f t="shared" si="3"/>
        <v>2.48</v>
      </c>
      <c r="Q10" s="61">
        <f t="shared" si="4"/>
        <v>4</v>
      </c>
      <c r="R10" s="62">
        <f>IF(P10="","",_xlfn.XLOOKUP(P10,punkti!$D$2:$D$153,punkti!$F$2:$F$153,,-1))</f>
        <v>0</v>
      </c>
      <c r="S10" s="63" t="s">
        <v>41</v>
      </c>
      <c r="T10" s="61">
        <f t="shared" si="5"/>
        <v>6</v>
      </c>
      <c r="U10" s="62">
        <f>IF(S10="","",_xlfn.XLOOKUP(S10,punkti!$B$2:$B$153,punkti!$C$2:$C$153,,1))</f>
        <v>5</v>
      </c>
      <c r="V10" s="64">
        <f t="shared" si="6"/>
        <v>25</v>
      </c>
      <c r="W10" s="65">
        <f t="shared" si="7"/>
        <v>5</v>
      </c>
    </row>
    <row r="11" spans="1:23" ht="21.95" customHeight="1" thickBot="1">
      <c r="A11" s="53">
        <v>6</v>
      </c>
      <c r="B11" s="59" t="s">
        <v>48</v>
      </c>
      <c r="C11" s="59">
        <v>2016</v>
      </c>
      <c r="D11" s="60">
        <v>12.73</v>
      </c>
      <c r="E11" s="61">
        <f t="shared" si="0"/>
        <v>6</v>
      </c>
      <c r="F11" s="62">
        <f>IF(D11="","",_xlfn.XLOOKUP(D11,punkti!$A$2:$A$153,punkti!$C$2:$C$153,,1))</f>
        <v>0</v>
      </c>
      <c r="G11" s="60">
        <v>18.52</v>
      </c>
      <c r="H11" s="60"/>
      <c r="I11" s="60"/>
      <c r="J11" s="60">
        <f t="shared" si="1"/>
        <v>18.52</v>
      </c>
      <c r="K11" s="61">
        <f t="shared" si="2"/>
        <v>5</v>
      </c>
      <c r="L11" s="62">
        <f>IF(J11="","",_xlfn.XLOOKUP(J11,punkti!$E$2:$E$153,punkti!$F$2:$F$153,,-1))</f>
        <v>12</v>
      </c>
      <c r="M11" s="60">
        <v>2.39</v>
      </c>
      <c r="N11" s="60"/>
      <c r="O11" s="60"/>
      <c r="P11" s="60">
        <f t="shared" si="3"/>
        <v>2.39</v>
      </c>
      <c r="Q11" s="61">
        <f t="shared" si="4"/>
        <v>4</v>
      </c>
      <c r="R11" s="62">
        <f>IF(P11="","",_xlfn.XLOOKUP(P11,punkti!$D$2:$D$153,punkti!$F$2:$F$153,,-1))</f>
        <v>0</v>
      </c>
      <c r="S11" s="63" t="s">
        <v>49</v>
      </c>
      <c r="T11" s="61">
        <f t="shared" si="5"/>
        <v>8</v>
      </c>
      <c r="U11" s="62">
        <f>IF(S11="","",_xlfn.XLOOKUP(S11,punkti!$B$2:$B$153,punkti!$C$2:$C$153,,1))</f>
        <v>0</v>
      </c>
      <c r="V11" s="64">
        <f t="shared" si="6"/>
        <v>12</v>
      </c>
      <c r="W11" s="65">
        <f t="shared" si="7"/>
        <v>6</v>
      </c>
    </row>
    <row r="12" spans="1:23" ht="21.95" customHeight="1" thickBot="1">
      <c r="A12" s="53">
        <v>7</v>
      </c>
      <c r="B12" s="59" t="s">
        <v>50</v>
      </c>
      <c r="C12" s="59">
        <v>2017</v>
      </c>
      <c r="D12" s="60">
        <v>12.14</v>
      </c>
      <c r="E12" s="61">
        <f t="shared" si="0"/>
        <v>6</v>
      </c>
      <c r="F12" s="62">
        <f>IF(D12="","",_xlfn.XLOOKUP(D12,punkti!$A$2:$A$153,punkti!$C$2:$C$153,,1))</f>
        <v>0</v>
      </c>
      <c r="G12" s="60">
        <v>10.58</v>
      </c>
      <c r="H12" s="60"/>
      <c r="I12" s="60"/>
      <c r="J12" s="60">
        <f t="shared" si="1"/>
        <v>10.58</v>
      </c>
      <c r="K12" s="61">
        <f t="shared" si="2"/>
        <v>8</v>
      </c>
      <c r="L12" s="62">
        <f>IF(J12="","",_xlfn.XLOOKUP(J12,punkti!$E$2:$E$153,punkti!$F$2:$F$153,,-1))</f>
        <v>1</v>
      </c>
      <c r="M12" s="60">
        <v>2.73</v>
      </c>
      <c r="N12" s="60"/>
      <c r="O12" s="60"/>
      <c r="P12" s="60">
        <f t="shared" si="3"/>
        <v>2.73</v>
      </c>
      <c r="Q12" s="61">
        <f t="shared" si="4"/>
        <v>4</v>
      </c>
      <c r="R12" s="62">
        <f>IF(P12="","",_xlfn.XLOOKUP(P12,punkti!$D$2:$D$153,punkti!$F$2:$F$153,,-1))</f>
        <v>0</v>
      </c>
      <c r="S12" s="63" t="s">
        <v>51</v>
      </c>
      <c r="T12" s="61">
        <f t="shared" si="5"/>
        <v>5</v>
      </c>
      <c r="U12" s="62">
        <f>IF(S12="","",_xlfn.XLOOKUP(S12,punkti!$B$2:$B$153,punkti!$C$2:$C$153,,1))</f>
        <v>9</v>
      </c>
      <c r="V12" s="64">
        <f t="shared" si="6"/>
        <v>10</v>
      </c>
      <c r="W12" s="65">
        <f t="shared" si="7"/>
        <v>7</v>
      </c>
    </row>
    <row r="13" spans="1:23" ht="21.95" customHeight="1" thickBot="1">
      <c r="A13" s="53">
        <v>8</v>
      </c>
      <c r="B13" s="58" t="s">
        <v>38</v>
      </c>
      <c r="C13" s="59">
        <v>2017</v>
      </c>
      <c r="D13" s="60">
        <v>12.12</v>
      </c>
      <c r="E13" s="61">
        <f t="shared" si="0"/>
        <v>6</v>
      </c>
      <c r="F13" s="62">
        <f>IF(D13="","",_xlfn.XLOOKUP(D13,punkti!$A$2:$A$153,punkti!$C$2:$C$153,,1))</f>
        <v>0</v>
      </c>
      <c r="G13" s="60">
        <v>11.9</v>
      </c>
      <c r="H13" s="60"/>
      <c r="I13" s="60"/>
      <c r="J13" s="60">
        <f t="shared" si="1"/>
        <v>11.9</v>
      </c>
      <c r="K13" s="61">
        <f t="shared" si="2"/>
        <v>7</v>
      </c>
      <c r="L13" s="62">
        <f>IF(J13="","",_xlfn.XLOOKUP(J13,punkti!$E$2:$E$153,punkti!$F$2:$F$153,,-1))</f>
        <v>2</v>
      </c>
      <c r="M13" s="60">
        <v>1.97</v>
      </c>
      <c r="N13" s="60"/>
      <c r="O13" s="60"/>
      <c r="P13" s="60">
        <f t="shared" si="3"/>
        <v>1.97</v>
      </c>
      <c r="Q13" s="61">
        <f t="shared" si="4"/>
        <v>4</v>
      </c>
      <c r="R13" s="62">
        <f>IF(P13="","",_xlfn.XLOOKUP(P13,punkti!$D$2:$D$153,punkti!$F$2:$F$153,,-1))</f>
        <v>0</v>
      </c>
      <c r="S13" s="63" t="s">
        <v>39</v>
      </c>
      <c r="T13" s="61">
        <f t="shared" si="5"/>
        <v>8</v>
      </c>
      <c r="U13" s="62">
        <f>IF(S13="","",_xlfn.XLOOKUP(S13,punkti!$B$2:$B$153,punkti!$C$2:$C$153,,1))</f>
        <v>0</v>
      </c>
      <c r="V13" s="64">
        <f t="shared" si="6"/>
        <v>2</v>
      </c>
      <c r="W13" s="65">
        <f t="shared" si="7"/>
        <v>8</v>
      </c>
    </row>
    <row r="14" spans="1:23" ht="21.95" customHeight="1" thickBot="1">
      <c r="A14" s="53">
        <v>9</v>
      </c>
      <c r="B14" s="58" t="s">
        <v>34</v>
      </c>
      <c r="C14" s="59">
        <v>2016</v>
      </c>
      <c r="D14" s="60">
        <v>12.58</v>
      </c>
      <c r="E14" s="61">
        <f t="shared" si="0"/>
        <v>6</v>
      </c>
      <c r="F14" s="62">
        <f>IF(D14="","",_xlfn.XLOOKUP(D14,punkti!$A$2:$A$153,punkti!$C$2:$C$153,,1))</f>
        <v>0</v>
      </c>
      <c r="G14" s="60">
        <v>10.78</v>
      </c>
      <c r="H14" s="60"/>
      <c r="I14" s="60"/>
      <c r="J14" s="60">
        <f t="shared" si="1"/>
        <v>10.78</v>
      </c>
      <c r="K14" s="61">
        <f t="shared" si="2"/>
        <v>8</v>
      </c>
      <c r="L14" s="62">
        <f>IF(J14="","",_xlfn.XLOOKUP(J14,punkti!$E$2:$E$153,punkti!$F$2:$F$153,,-1))</f>
        <v>1</v>
      </c>
      <c r="M14" s="60">
        <v>2.1</v>
      </c>
      <c r="N14" s="60"/>
      <c r="O14" s="60"/>
      <c r="P14" s="60">
        <f t="shared" si="3"/>
        <v>2.1</v>
      </c>
      <c r="Q14" s="61">
        <f t="shared" si="4"/>
        <v>4</v>
      </c>
      <c r="R14" s="62">
        <f>IF(P14="","",_xlfn.XLOOKUP(P14,punkti!$D$2:$D$153,punkti!$F$2:$F$153,,-1))</f>
        <v>0</v>
      </c>
      <c r="S14" s="63" t="s">
        <v>35</v>
      </c>
      <c r="T14" s="61">
        <f t="shared" si="5"/>
        <v>8</v>
      </c>
      <c r="U14" s="62">
        <f>IF(S14="","",_xlfn.XLOOKUP(S14,punkti!$B$2:$B$153,punkti!$C$2:$C$153,,1))</f>
        <v>0</v>
      </c>
      <c r="V14" s="64">
        <f t="shared" si="6"/>
        <v>1</v>
      </c>
      <c r="W14" s="65">
        <f t="shared" si="7"/>
        <v>9</v>
      </c>
    </row>
    <row r="15" spans="1:23" ht="21.95" customHeight="1" thickBot="1">
      <c r="A15" s="53">
        <v>10</v>
      </c>
      <c r="B15" s="58" t="s">
        <v>36</v>
      </c>
      <c r="C15" s="59">
        <v>2016</v>
      </c>
      <c r="D15" s="60">
        <v>12.12</v>
      </c>
      <c r="E15" s="61">
        <f t="shared" si="0"/>
        <v>6</v>
      </c>
      <c r="F15" s="62">
        <f>IF(D15="","",_xlfn.XLOOKUP(D15,punkti!$A$2:$A$153,punkti!$C$2:$C$153,,1))</f>
        <v>0</v>
      </c>
      <c r="G15" s="60">
        <v>10.43</v>
      </c>
      <c r="H15" s="60"/>
      <c r="I15" s="60"/>
      <c r="J15" s="60">
        <f t="shared" si="1"/>
        <v>10.43</v>
      </c>
      <c r="K15" s="61">
        <f t="shared" si="2"/>
        <v>10</v>
      </c>
      <c r="L15" s="62">
        <f>IF(J15="","",_xlfn.XLOOKUP(J15,punkti!$E$2:$E$153,punkti!$F$2:$F$153,,-1))</f>
        <v>0</v>
      </c>
      <c r="M15" s="60">
        <v>2.15</v>
      </c>
      <c r="N15" s="60"/>
      <c r="O15" s="60"/>
      <c r="P15" s="60">
        <f t="shared" si="3"/>
        <v>2.15</v>
      </c>
      <c r="Q15" s="61">
        <f t="shared" si="4"/>
        <v>4</v>
      </c>
      <c r="R15" s="62">
        <f>IF(P15="","",_xlfn.XLOOKUP(P15,punkti!$D$2:$D$153,punkti!$F$2:$F$153,,-1))</f>
        <v>0</v>
      </c>
      <c r="S15" s="63" t="s">
        <v>37</v>
      </c>
      <c r="T15" s="61">
        <f t="shared" si="5"/>
        <v>7</v>
      </c>
      <c r="U15" s="62">
        <f>IF(S15="","",_xlfn.XLOOKUP(S15,punkti!$B$2:$B$153,punkti!$C$2:$C$153,,1))</f>
        <v>1</v>
      </c>
      <c r="V15" s="64">
        <f t="shared" si="6"/>
        <v>1</v>
      </c>
      <c r="W15" s="65">
        <f t="shared" si="7"/>
        <v>9</v>
      </c>
    </row>
    <row r="16" spans="1:23" ht="21.95" customHeight="1" thickBot="1">
      <c r="A16" s="53">
        <v>11</v>
      </c>
      <c r="B16" s="58" t="s">
        <v>46</v>
      </c>
      <c r="C16" s="59">
        <v>2017</v>
      </c>
      <c r="D16" s="60">
        <v>13.06</v>
      </c>
      <c r="E16" s="61">
        <f t="shared" si="0"/>
        <v>6</v>
      </c>
      <c r="F16" s="62">
        <f>IF(D16="","",_xlfn.XLOOKUP(D16,punkti!$A$2:$A$153,punkti!$C$2:$C$153,,1))</f>
        <v>0</v>
      </c>
      <c r="G16" s="60">
        <v>8.8000000000000007</v>
      </c>
      <c r="H16" s="60"/>
      <c r="I16" s="60"/>
      <c r="J16" s="60">
        <f t="shared" si="1"/>
        <v>8.8000000000000007</v>
      </c>
      <c r="K16" s="61">
        <f t="shared" si="2"/>
        <v>10</v>
      </c>
      <c r="L16" s="62">
        <f>IF(J16="","",_xlfn.XLOOKUP(J16,punkti!$E$2:$E$153,punkti!$F$2:$F$153,,-1))</f>
        <v>0</v>
      </c>
      <c r="M16" s="60">
        <v>2.35</v>
      </c>
      <c r="N16" s="60"/>
      <c r="O16" s="60"/>
      <c r="P16" s="60">
        <f t="shared" si="3"/>
        <v>2.35</v>
      </c>
      <c r="Q16" s="61">
        <f t="shared" si="4"/>
        <v>4</v>
      </c>
      <c r="R16" s="62">
        <f>IF(P16="","",_xlfn.XLOOKUP(P16,punkti!$D$2:$D$153,punkti!$F$2:$F$153,,-1))</f>
        <v>0</v>
      </c>
      <c r="S16" s="63" t="s">
        <v>47</v>
      </c>
      <c r="T16" s="61">
        <f t="shared" si="5"/>
        <v>8</v>
      </c>
      <c r="U16" s="62">
        <f>IF(S16="","",_xlfn.XLOOKUP(S16,punkti!$B$2:$B$153,punkti!$C$2:$C$153,,1))</f>
        <v>0</v>
      </c>
      <c r="V16" s="64">
        <v>0</v>
      </c>
      <c r="W16" s="65">
        <f t="shared" si="7"/>
        <v>11</v>
      </c>
    </row>
    <row r="19" spans="2:65" ht="15.75" thickBot="1"/>
    <row r="20" spans="2:65" ht="21">
      <c r="Z20" s="34" t="str">
        <f>B2</f>
        <v>Vecuma grupa</v>
      </c>
      <c r="AA20" s="90" t="str">
        <f>C2</f>
        <v>Preiļi novada BJSS 4-cīņā U-10, U-12 (11.06.2025, Preiļi)</v>
      </c>
      <c r="AB20" s="90"/>
      <c r="AC20" s="90"/>
      <c r="AD20" s="90"/>
      <c r="AE20" s="90"/>
      <c r="AF20" s="90"/>
      <c r="AG20" s="90"/>
      <c r="AH20" s="90"/>
      <c r="AI20" s="90"/>
      <c r="AJ20" s="90"/>
      <c r="AK20" s="91"/>
      <c r="AL20" s="41"/>
      <c r="AM20" s="41"/>
      <c r="AN20" s="41"/>
      <c r="AO20" s="41"/>
      <c r="AP20" s="41"/>
    </row>
    <row r="21" spans="2:65" ht="21.75" thickBot="1">
      <c r="Z21" s="35" t="str">
        <f>B3</f>
        <v>U10 zēni</v>
      </c>
      <c r="AA21" s="92"/>
      <c r="AB21" s="92"/>
      <c r="AC21" s="92"/>
      <c r="AD21" s="92"/>
      <c r="AE21" s="92"/>
      <c r="AF21" s="92"/>
      <c r="AG21" s="92"/>
      <c r="AH21" s="92"/>
      <c r="AI21" s="92"/>
      <c r="AJ21" s="92"/>
      <c r="AK21" s="93"/>
      <c r="AL21" s="41"/>
      <c r="AM21" s="41"/>
      <c r="AN21" s="41"/>
      <c r="AO21" s="41"/>
      <c r="AP21" s="41"/>
    </row>
    <row r="22" spans="2:65" ht="30" customHeight="1" thickBot="1">
      <c r="Z22" s="75" t="s">
        <v>15</v>
      </c>
      <c r="AA22" s="108" t="s">
        <v>52</v>
      </c>
      <c r="AB22" s="109"/>
      <c r="AC22" s="109"/>
      <c r="AD22" s="109"/>
      <c r="AE22" s="109"/>
      <c r="AF22" s="109"/>
      <c r="AG22" s="109"/>
      <c r="AH22" s="109"/>
      <c r="AI22" s="109"/>
      <c r="AJ22" s="109"/>
      <c r="AK22" s="110"/>
      <c r="AL22" s="41"/>
      <c r="AM22" s="41"/>
      <c r="AN22" s="41"/>
      <c r="AO22" s="41"/>
      <c r="AP22" s="41"/>
    </row>
    <row r="23" spans="2:65" ht="38.450000000000003" customHeight="1" thickBot="1">
      <c r="Z23" s="76"/>
      <c r="AA23" s="100" t="s">
        <v>16</v>
      </c>
      <c r="AB23" s="102" t="s">
        <v>17</v>
      </c>
      <c r="AC23" s="103"/>
      <c r="AD23" s="104" t="s">
        <v>18</v>
      </c>
      <c r="AE23" s="105"/>
      <c r="AF23" s="106" t="s">
        <v>3</v>
      </c>
      <c r="AG23" s="107"/>
      <c r="AH23" s="102" t="s">
        <v>53</v>
      </c>
      <c r="AI23" s="103"/>
      <c r="AJ23" s="32" t="s">
        <v>20</v>
      </c>
      <c r="AK23" s="73" t="s">
        <v>21</v>
      </c>
      <c r="AL23" s="42"/>
      <c r="AM23" s="42"/>
      <c r="AN23" s="42"/>
      <c r="AO23" s="42"/>
      <c r="AP23" s="42"/>
      <c r="AR23" s="70" t="s">
        <v>15</v>
      </c>
      <c r="AS23" s="72" t="s">
        <v>16</v>
      </c>
      <c r="AT23" s="94" t="s">
        <v>17</v>
      </c>
      <c r="AU23" s="95"/>
      <c r="AV23" s="96"/>
      <c r="AW23" s="94" t="s">
        <v>18</v>
      </c>
      <c r="AX23" s="95"/>
      <c r="AY23" s="95"/>
      <c r="AZ23" s="95"/>
      <c r="BA23" s="95"/>
      <c r="BB23" s="96"/>
      <c r="BC23" s="97" t="s">
        <v>3</v>
      </c>
      <c r="BD23" s="98"/>
      <c r="BE23" s="98"/>
      <c r="BF23" s="98"/>
      <c r="BG23" s="98"/>
      <c r="BH23" s="99"/>
      <c r="BI23" s="94" t="s">
        <v>53</v>
      </c>
      <c r="BJ23" s="95"/>
      <c r="BK23" s="96"/>
      <c r="BL23" s="23" t="s">
        <v>20</v>
      </c>
      <c r="BM23" s="84" t="s">
        <v>21</v>
      </c>
    </row>
    <row r="24" spans="2:65" ht="27.6" customHeight="1" thickBot="1">
      <c r="B24"/>
      <c r="C24"/>
      <c r="Z24" s="77"/>
      <c r="AA24" s="101"/>
      <c r="AB24" s="36" t="s">
        <v>23</v>
      </c>
      <c r="AC24" s="37" t="s">
        <v>24</v>
      </c>
      <c r="AD24" s="36" t="s">
        <v>23</v>
      </c>
      <c r="AE24" s="38" t="s">
        <v>24</v>
      </c>
      <c r="AF24" s="43" t="s">
        <v>23</v>
      </c>
      <c r="AG24" s="37" t="s">
        <v>24</v>
      </c>
      <c r="AH24" s="36" t="s">
        <v>23</v>
      </c>
      <c r="AI24" s="37" t="s">
        <v>24</v>
      </c>
      <c r="AJ24" s="44" t="s">
        <v>29</v>
      </c>
      <c r="AK24" s="74"/>
      <c r="AL24" s="41"/>
      <c r="AM24" s="41"/>
      <c r="AN24" s="41"/>
      <c r="AO24" s="41"/>
      <c r="AP24" s="41"/>
      <c r="AR24" s="70"/>
      <c r="AS24" s="70"/>
      <c r="AT24" s="24" t="s">
        <v>22</v>
      </c>
      <c r="AU24" s="25" t="s">
        <v>23</v>
      </c>
      <c r="AV24" s="26" t="s">
        <v>24</v>
      </c>
      <c r="AW24" s="24" t="s">
        <v>25</v>
      </c>
      <c r="AX24" s="27" t="s">
        <v>26</v>
      </c>
      <c r="AY24" s="27" t="s">
        <v>27</v>
      </c>
      <c r="AZ24" s="27" t="s">
        <v>28</v>
      </c>
      <c r="BA24" s="25" t="s">
        <v>23</v>
      </c>
      <c r="BB24" s="28" t="s">
        <v>24</v>
      </c>
      <c r="BC24" s="29" t="s">
        <v>25</v>
      </c>
      <c r="BD24" s="30" t="s">
        <v>26</v>
      </c>
      <c r="BE24" s="30" t="s">
        <v>27</v>
      </c>
      <c r="BF24" s="30" t="s">
        <v>28</v>
      </c>
      <c r="BG24" s="33" t="s">
        <v>23</v>
      </c>
      <c r="BH24" s="26" t="s">
        <v>24</v>
      </c>
      <c r="BI24" s="24" t="s">
        <v>22</v>
      </c>
      <c r="BJ24" s="25" t="s">
        <v>23</v>
      </c>
      <c r="BK24" s="26" t="s">
        <v>24</v>
      </c>
      <c r="BL24" s="23" t="s">
        <v>29</v>
      </c>
      <c r="BM24" s="85"/>
    </row>
    <row r="25" spans="2:65" ht="28.5" customHeight="1" thickBot="1">
      <c r="B25"/>
      <c r="C25"/>
      <c r="Z25" s="39" t="str">
        <f>IF(AR25=0,"",AR25)</f>
        <v>Gailišs Ģirts</v>
      </c>
      <c r="AA25" s="39">
        <f>IF(AS25=0,"",AS25)</f>
        <v>2016</v>
      </c>
      <c r="AB25" s="39">
        <f>IF(AU25=0,"",AU25)</f>
        <v>1</v>
      </c>
      <c r="AC25" s="39">
        <f>IF(AV25=0,"",AV25)</f>
        <v>38</v>
      </c>
      <c r="AD25" s="39">
        <f>IF(BA25=0,"",BA25)</f>
        <v>2</v>
      </c>
      <c r="AE25" s="39">
        <f>IF(BB25=0,"",BB25)</f>
        <v>18</v>
      </c>
      <c r="AF25" s="39">
        <f>IF(BG25=0,"",BG25)</f>
        <v>1</v>
      </c>
      <c r="AG25" s="39">
        <f>IF(BH25=0,"",BH25)</f>
        <v>20</v>
      </c>
      <c r="AH25" s="39">
        <f>IF(BJ25=0,"",BJ25)</f>
        <v>1</v>
      </c>
      <c r="AI25" s="39">
        <f>IF(BK25=0,"",BK25)</f>
        <v>50</v>
      </c>
      <c r="AJ25" s="39">
        <f>IF(BL25=0,"",BL25)</f>
        <v>126</v>
      </c>
      <c r="AK25" s="45">
        <f>IF(BM25=0,"",BM25)</f>
        <v>1</v>
      </c>
      <c r="AL25" s="41"/>
      <c r="AM25" s="41"/>
      <c r="AN25" s="41"/>
      <c r="AO25" s="41"/>
      <c r="AP25" s="41"/>
      <c r="AR25" s="47" t="str" cm="1">
        <f t="array" ref="AR25:BM35">_xlfn._xlws.SORT(B6:W16,22,1)</f>
        <v>Gailišs Ģirts</v>
      </c>
      <c r="AS25" s="48">
        <v>2016</v>
      </c>
      <c r="AT25" s="48">
        <v>9.52</v>
      </c>
      <c r="AU25" s="48">
        <v>1</v>
      </c>
      <c r="AV25" s="48">
        <v>38</v>
      </c>
      <c r="AW25" s="48">
        <v>22.87</v>
      </c>
      <c r="AX25" s="48">
        <v>0</v>
      </c>
      <c r="AY25" s="48">
        <v>0</v>
      </c>
      <c r="AZ25" s="48">
        <v>22.87</v>
      </c>
      <c r="BA25" s="48">
        <v>2</v>
      </c>
      <c r="BB25" s="48">
        <v>18</v>
      </c>
      <c r="BC25" s="48">
        <v>3.74</v>
      </c>
      <c r="BD25" s="48">
        <v>0</v>
      </c>
      <c r="BE25" s="48">
        <v>0</v>
      </c>
      <c r="BF25" s="48">
        <v>3.74</v>
      </c>
      <c r="BG25" s="48">
        <v>1</v>
      </c>
      <c r="BH25" s="48">
        <v>20</v>
      </c>
      <c r="BI25" s="48" t="str">
        <v>1.41.3</v>
      </c>
      <c r="BJ25" s="48">
        <v>1</v>
      </c>
      <c r="BK25" s="48">
        <v>50</v>
      </c>
      <c r="BL25" s="48">
        <v>126</v>
      </c>
      <c r="BM25" s="51">
        <v>1</v>
      </c>
    </row>
    <row r="26" spans="2:65" ht="28.5" customHeight="1" thickBot="1">
      <c r="B26"/>
      <c r="C26"/>
      <c r="Z26" s="40" t="str">
        <f t="shared" ref="Z26:Z38" si="8">IF(AR26=0,"",AR26)</f>
        <v>Leonovičs Rodrigo</v>
      </c>
      <c r="AA26" s="40">
        <f t="shared" ref="AA26:AA38" si="9">IF(AS26=0,"",AS26)</f>
        <v>2016</v>
      </c>
      <c r="AB26" s="40">
        <f t="shared" ref="AB26:AB38" si="10">IF(AU26=0,"",AU26)</f>
        <v>2</v>
      </c>
      <c r="AC26" s="40">
        <f t="shared" ref="AC26:AC38" si="11">IF(AV26=0,"",AV26)</f>
        <v>36</v>
      </c>
      <c r="AD26" s="40">
        <f t="shared" ref="AD26:AD38" si="12">IF(BA26=0,"",BA26)</f>
        <v>3</v>
      </c>
      <c r="AE26" s="40">
        <f t="shared" ref="AE26:AE38" si="13">IF(BB26=0,"",BB26)</f>
        <v>15</v>
      </c>
      <c r="AF26" s="40">
        <f t="shared" ref="AF26:AF38" si="14">IF(BG26=0,"",BG26)</f>
        <v>2</v>
      </c>
      <c r="AG26" s="40">
        <f t="shared" ref="AG26:AG38" si="15">IF(BH26=0,"",BH26)</f>
        <v>11</v>
      </c>
      <c r="AH26" s="40">
        <f t="shared" ref="AH26:AH38" si="16">IF(BJ26=0,"",BJ26)</f>
        <v>2</v>
      </c>
      <c r="AI26" s="40">
        <f t="shared" ref="AI26:AI38" si="17">IF(BK26=0,"",BK26)</f>
        <v>34</v>
      </c>
      <c r="AJ26" s="40">
        <f t="shared" ref="AJ26:AJ38" si="18">IF(BL26=0,"",BL26)</f>
        <v>96</v>
      </c>
      <c r="AK26" s="46">
        <f t="shared" ref="AK26:AK38" si="19">IF(BM26=0,"",BM26)</f>
        <v>2</v>
      </c>
      <c r="AL26" s="41"/>
      <c r="AM26" s="41"/>
      <c r="AN26" s="41"/>
      <c r="AO26" s="41"/>
      <c r="AP26" s="41"/>
      <c r="AR26" s="49" t="str">
        <v>Leonovičs Rodrigo</v>
      </c>
      <c r="AS26" s="50">
        <v>2016</v>
      </c>
      <c r="AT26" s="50">
        <v>9.6</v>
      </c>
      <c r="AU26" s="50">
        <v>2</v>
      </c>
      <c r="AV26" s="50">
        <v>36</v>
      </c>
      <c r="AW26" s="50">
        <v>20.59</v>
      </c>
      <c r="AX26" s="50">
        <v>0</v>
      </c>
      <c r="AY26" s="50">
        <v>0</v>
      </c>
      <c r="AZ26" s="50">
        <v>20.59</v>
      </c>
      <c r="BA26" s="50">
        <v>3</v>
      </c>
      <c r="BB26" s="50">
        <v>15</v>
      </c>
      <c r="BC26" s="50">
        <v>3.48</v>
      </c>
      <c r="BD26" s="50">
        <v>0</v>
      </c>
      <c r="BE26" s="50">
        <v>0</v>
      </c>
      <c r="BF26" s="50">
        <v>3.48</v>
      </c>
      <c r="BG26" s="50">
        <v>2</v>
      </c>
      <c r="BH26" s="50">
        <v>11</v>
      </c>
      <c r="BI26" s="50" t="str">
        <v>1.49,9</v>
      </c>
      <c r="BJ26" s="50">
        <v>2</v>
      </c>
      <c r="BK26" s="50">
        <v>34</v>
      </c>
      <c r="BL26" s="50">
        <v>96</v>
      </c>
      <c r="BM26" s="52">
        <v>2</v>
      </c>
    </row>
    <row r="27" spans="2:65" ht="28.5" customHeight="1" thickBot="1">
      <c r="B27"/>
      <c r="C27"/>
      <c r="Z27" s="39" t="str">
        <f t="shared" si="8"/>
        <v>Švarnovičs Dāvids</v>
      </c>
      <c r="AA27" s="39">
        <f t="shared" si="9"/>
        <v>2016</v>
      </c>
      <c r="AB27" s="39">
        <f t="shared" si="10"/>
        <v>3</v>
      </c>
      <c r="AC27" s="39">
        <f t="shared" si="11"/>
        <v>31</v>
      </c>
      <c r="AD27" s="39">
        <f t="shared" si="12"/>
        <v>1</v>
      </c>
      <c r="AE27" s="39">
        <f t="shared" si="13"/>
        <v>26</v>
      </c>
      <c r="AF27" s="39">
        <f t="shared" si="14"/>
        <v>3</v>
      </c>
      <c r="AG27" s="39">
        <f t="shared" si="15"/>
        <v>7</v>
      </c>
      <c r="AH27" s="39">
        <f t="shared" si="16"/>
        <v>3</v>
      </c>
      <c r="AI27" s="39">
        <f t="shared" si="17"/>
        <v>31</v>
      </c>
      <c r="AJ27" s="39">
        <f t="shared" si="18"/>
        <v>95</v>
      </c>
      <c r="AK27" s="45">
        <f t="shared" si="19"/>
        <v>3</v>
      </c>
      <c r="AL27" s="41"/>
      <c r="AM27" s="41"/>
      <c r="AN27" s="41"/>
      <c r="AO27" s="41"/>
      <c r="AP27" s="41"/>
      <c r="AR27" s="47" t="str">
        <v>Švarnovičs Dāvids</v>
      </c>
      <c r="AS27" s="48">
        <v>2016</v>
      </c>
      <c r="AT27" s="48">
        <v>9.7899999999999991</v>
      </c>
      <c r="AU27" s="48">
        <v>3</v>
      </c>
      <c r="AV27" s="48">
        <v>31</v>
      </c>
      <c r="AW27" s="48">
        <v>28.84</v>
      </c>
      <c r="AX27" s="48">
        <v>0</v>
      </c>
      <c r="AY27" s="48">
        <v>0</v>
      </c>
      <c r="AZ27" s="48">
        <v>28.84</v>
      </c>
      <c r="BA27" s="48">
        <v>1</v>
      </c>
      <c r="BB27" s="48">
        <v>26</v>
      </c>
      <c r="BC27" s="48">
        <v>3.36</v>
      </c>
      <c r="BD27" s="48">
        <v>0</v>
      </c>
      <c r="BE27" s="48">
        <v>0</v>
      </c>
      <c r="BF27" s="48">
        <v>3.36</v>
      </c>
      <c r="BG27" s="48">
        <v>3</v>
      </c>
      <c r="BH27" s="48">
        <v>7</v>
      </c>
      <c r="BI27" s="48" t="str">
        <v>1.51,8</v>
      </c>
      <c r="BJ27" s="48">
        <v>3</v>
      </c>
      <c r="BK27" s="48">
        <v>31</v>
      </c>
      <c r="BL27" s="48">
        <v>95</v>
      </c>
      <c r="BM27" s="51">
        <v>3</v>
      </c>
    </row>
    <row r="28" spans="2:65" ht="28.5" customHeight="1" thickBot="1">
      <c r="B28"/>
      <c r="C28"/>
      <c r="Z28" s="40" t="str">
        <f t="shared" si="8"/>
        <v>Buķis Didzis</v>
      </c>
      <c r="AA28" s="40">
        <f t="shared" si="9"/>
        <v>2016</v>
      </c>
      <c r="AB28" s="40">
        <f t="shared" si="10"/>
        <v>4</v>
      </c>
      <c r="AC28" s="40">
        <f t="shared" si="11"/>
        <v>7</v>
      </c>
      <c r="AD28" s="40">
        <f t="shared" si="12"/>
        <v>6</v>
      </c>
      <c r="AE28" s="40">
        <f t="shared" si="13"/>
        <v>9</v>
      </c>
      <c r="AF28" s="40">
        <f t="shared" si="14"/>
        <v>4</v>
      </c>
      <c r="AG28" s="40" t="str">
        <f t="shared" si="15"/>
        <v/>
      </c>
      <c r="AH28" s="40">
        <f t="shared" si="16"/>
        <v>4</v>
      </c>
      <c r="AI28" s="40">
        <f t="shared" si="17"/>
        <v>26</v>
      </c>
      <c r="AJ28" s="40">
        <f t="shared" si="18"/>
        <v>42</v>
      </c>
      <c r="AK28" s="46">
        <f t="shared" si="19"/>
        <v>4</v>
      </c>
      <c r="AL28" s="41"/>
      <c r="AM28" s="41"/>
      <c r="AN28" s="41"/>
      <c r="AO28" s="41"/>
      <c r="AP28" s="41"/>
      <c r="AR28" s="49" t="str">
        <v>Buķis Didzis</v>
      </c>
      <c r="AS28" s="50">
        <v>2016</v>
      </c>
      <c r="AT28" s="50">
        <v>11.19</v>
      </c>
      <c r="AU28" s="50">
        <v>4</v>
      </c>
      <c r="AV28" s="50">
        <v>7</v>
      </c>
      <c r="AW28" s="50">
        <v>16.809999999999999</v>
      </c>
      <c r="AX28" s="50">
        <v>0</v>
      </c>
      <c r="AY28" s="50">
        <v>0</v>
      </c>
      <c r="AZ28" s="50">
        <v>16.809999999999999</v>
      </c>
      <c r="BA28" s="50">
        <v>6</v>
      </c>
      <c r="BB28" s="50">
        <v>9</v>
      </c>
      <c r="BC28" s="50">
        <v>2.8</v>
      </c>
      <c r="BD28" s="50">
        <v>0</v>
      </c>
      <c r="BE28" s="50">
        <v>0</v>
      </c>
      <c r="BF28" s="50">
        <v>2.8</v>
      </c>
      <c r="BG28" s="50">
        <v>4</v>
      </c>
      <c r="BH28" s="50">
        <v>0</v>
      </c>
      <c r="BI28" s="50" t="str">
        <v>1.54,6</v>
      </c>
      <c r="BJ28" s="50">
        <v>4</v>
      </c>
      <c r="BK28" s="50">
        <v>26</v>
      </c>
      <c r="BL28" s="50">
        <v>42</v>
      </c>
      <c r="BM28" s="52">
        <v>4</v>
      </c>
    </row>
    <row r="29" spans="2:65" ht="28.5" customHeight="1" thickBot="1">
      <c r="B29"/>
      <c r="C29"/>
      <c r="Z29" s="39" t="str">
        <f t="shared" si="8"/>
        <v>Gribuška Valters</v>
      </c>
      <c r="AA29" s="39">
        <f t="shared" si="9"/>
        <v>2016</v>
      </c>
      <c r="AB29" s="39">
        <f t="shared" si="10"/>
        <v>5</v>
      </c>
      <c r="AC29" s="39">
        <f t="shared" si="11"/>
        <v>6</v>
      </c>
      <c r="AD29" s="39">
        <f t="shared" si="12"/>
        <v>4</v>
      </c>
      <c r="AE29" s="39">
        <f t="shared" si="13"/>
        <v>14</v>
      </c>
      <c r="AF29" s="39">
        <f t="shared" si="14"/>
        <v>4</v>
      </c>
      <c r="AG29" s="39" t="str">
        <f t="shared" si="15"/>
        <v/>
      </c>
      <c r="AH29" s="39">
        <f t="shared" si="16"/>
        <v>6</v>
      </c>
      <c r="AI29" s="39">
        <f t="shared" si="17"/>
        <v>5</v>
      </c>
      <c r="AJ29" s="39">
        <f t="shared" si="18"/>
        <v>25</v>
      </c>
      <c r="AK29" s="45">
        <f t="shared" si="19"/>
        <v>5</v>
      </c>
      <c r="AL29" s="41"/>
      <c r="AM29" s="41"/>
      <c r="AN29" s="41"/>
      <c r="AO29" s="41"/>
      <c r="AP29" s="41"/>
      <c r="AR29" s="47" t="str">
        <v>Gribuška Valters</v>
      </c>
      <c r="AS29" s="48">
        <v>2016</v>
      </c>
      <c r="AT29" s="48">
        <v>11.27</v>
      </c>
      <c r="AU29" s="48">
        <v>5</v>
      </c>
      <c r="AV29" s="48">
        <v>6</v>
      </c>
      <c r="AW29" s="48">
        <v>20.12</v>
      </c>
      <c r="AX29" s="48">
        <v>0</v>
      </c>
      <c r="AY29" s="48">
        <v>0</v>
      </c>
      <c r="AZ29" s="48">
        <v>20.12</v>
      </c>
      <c r="BA29" s="48">
        <v>4</v>
      </c>
      <c r="BB29" s="48">
        <v>14</v>
      </c>
      <c r="BC29" s="48">
        <v>2.48</v>
      </c>
      <c r="BD29" s="48">
        <v>0</v>
      </c>
      <c r="BE29" s="48">
        <v>0</v>
      </c>
      <c r="BF29" s="48">
        <v>2.48</v>
      </c>
      <c r="BG29" s="48">
        <v>4</v>
      </c>
      <c r="BH29" s="48">
        <v>0</v>
      </c>
      <c r="BI29" s="48" t="str">
        <v>2.14,0</v>
      </c>
      <c r="BJ29" s="48">
        <v>6</v>
      </c>
      <c r="BK29" s="48">
        <v>5</v>
      </c>
      <c r="BL29" s="48">
        <v>25</v>
      </c>
      <c r="BM29" s="51">
        <v>5</v>
      </c>
    </row>
    <row r="30" spans="2:65" ht="28.5" customHeight="1" thickBot="1">
      <c r="B30"/>
      <c r="C30"/>
      <c r="Z30" s="40" t="str">
        <f t="shared" si="8"/>
        <v>Jānis Ūdrasols</v>
      </c>
      <c r="AA30" s="40">
        <f t="shared" si="9"/>
        <v>2016</v>
      </c>
      <c r="AB30" s="40">
        <f t="shared" si="10"/>
        <v>6</v>
      </c>
      <c r="AC30" s="40" t="str">
        <f t="shared" si="11"/>
        <v/>
      </c>
      <c r="AD30" s="40">
        <f t="shared" si="12"/>
        <v>5</v>
      </c>
      <c r="AE30" s="40">
        <f t="shared" si="13"/>
        <v>12</v>
      </c>
      <c r="AF30" s="40">
        <f t="shared" si="14"/>
        <v>4</v>
      </c>
      <c r="AG30" s="40" t="str">
        <f t="shared" si="15"/>
        <v/>
      </c>
      <c r="AH30" s="40">
        <f t="shared" si="16"/>
        <v>8</v>
      </c>
      <c r="AI30" s="40" t="str">
        <f t="shared" si="17"/>
        <v/>
      </c>
      <c r="AJ30" s="40">
        <f t="shared" si="18"/>
        <v>12</v>
      </c>
      <c r="AK30" s="46">
        <f t="shared" si="19"/>
        <v>6</v>
      </c>
      <c r="AL30" s="41"/>
      <c r="AM30" s="41"/>
      <c r="AN30" s="41"/>
      <c r="AO30" s="41"/>
      <c r="AP30" s="41"/>
      <c r="AR30" s="49" t="str">
        <v>Jānis Ūdrasols</v>
      </c>
      <c r="AS30" s="50">
        <v>2016</v>
      </c>
      <c r="AT30" s="50">
        <v>12.73</v>
      </c>
      <c r="AU30" s="50">
        <v>6</v>
      </c>
      <c r="AV30" s="50">
        <v>0</v>
      </c>
      <c r="AW30" s="50">
        <v>18.52</v>
      </c>
      <c r="AX30" s="50">
        <v>0</v>
      </c>
      <c r="AY30" s="50">
        <v>0</v>
      </c>
      <c r="AZ30" s="50">
        <v>18.52</v>
      </c>
      <c r="BA30" s="50">
        <v>5</v>
      </c>
      <c r="BB30" s="50">
        <v>12</v>
      </c>
      <c r="BC30" s="50">
        <v>2.39</v>
      </c>
      <c r="BD30" s="50">
        <v>0</v>
      </c>
      <c r="BE30" s="50">
        <v>0</v>
      </c>
      <c r="BF30" s="50">
        <v>2.39</v>
      </c>
      <c r="BG30" s="50">
        <v>4</v>
      </c>
      <c r="BH30" s="50">
        <v>0</v>
      </c>
      <c r="BI30" s="50" t="str">
        <v>2.23.0</v>
      </c>
      <c r="BJ30" s="50">
        <v>8</v>
      </c>
      <c r="BK30" s="50">
        <v>0</v>
      </c>
      <c r="BL30" s="50">
        <v>12</v>
      </c>
      <c r="BM30" s="52">
        <v>6</v>
      </c>
    </row>
    <row r="31" spans="2:65" ht="28.5" customHeight="1" thickBot="1">
      <c r="B31"/>
      <c r="C31"/>
      <c r="Z31" s="39" t="str">
        <f t="shared" si="8"/>
        <v>Raivo Trūps</v>
      </c>
      <c r="AA31" s="39">
        <f t="shared" si="9"/>
        <v>2017</v>
      </c>
      <c r="AB31" s="39">
        <f t="shared" si="10"/>
        <v>6</v>
      </c>
      <c r="AC31" s="39" t="str">
        <f t="shared" si="11"/>
        <v/>
      </c>
      <c r="AD31" s="39">
        <f t="shared" si="12"/>
        <v>8</v>
      </c>
      <c r="AE31" s="39">
        <f t="shared" si="13"/>
        <v>1</v>
      </c>
      <c r="AF31" s="39">
        <f t="shared" si="14"/>
        <v>4</v>
      </c>
      <c r="AG31" s="39" t="str">
        <f t="shared" si="15"/>
        <v/>
      </c>
      <c r="AH31" s="39">
        <f t="shared" si="16"/>
        <v>5</v>
      </c>
      <c r="AI31" s="39">
        <f t="shared" si="17"/>
        <v>9</v>
      </c>
      <c r="AJ31" s="39">
        <f t="shared" si="18"/>
        <v>10</v>
      </c>
      <c r="AK31" s="45">
        <f t="shared" si="19"/>
        <v>7</v>
      </c>
      <c r="AL31" s="41"/>
      <c r="AM31" s="41"/>
      <c r="AN31" s="41"/>
      <c r="AO31" s="41"/>
      <c r="AP31" s="41"/>
      <c r="AR31" s="47" t="str">
        <v>Raivo Trūps</v>
      </c>
      <c r="AS31" s="48">
        <v>2017</v>
      </c>
      <c r="AT31" s="48">
        <v>12.14</v>
      </c>
      <c r="AU31" s="48">
        <v>6</v>
      </c>
      <c r="AV31" s="48">
        <v>0</v>
      </c>
      <c r="AW31" s="48">
        <v>10.58</v>
      </c>
      <c r="AX31" s="48">
        <v>0</v>
      </c>
      <c r="AY31" s="48">
        <v>0</v>
      </c>
      <c r="AZ31" s="48">
        <v>10.58</v>
      </c>
      <c r="BA31" s="48">
        <v>8</v>
      </c>
      <c r="BB31" s="48">
        <v>1</v>
      </c>
      <c r="BC31" s="48">
        <v>2.73</v>
      </c>
      <c r="BD31" s="48">
        <v>0</v>
      </c>
      <c r="BE31" s="48">
        <v>0</v>
      </c>
      <c r="BF31" s="48">
        <v>2.73</v>
      </c>
      <c r="BG31" s="48">
        <v>4</v>
      </c>
      <c r="BH31" s="48">
        <v>0</v>
      </c>
      <c r="BI31" s="48" t="str">
        <v>2.08,0</v>
      </c>
      <c r="BJ31" s="48">
        <v>5</v>
      </c>
      <c r="BK31" s="48">
        <v>9</v>
      </c>
      <c r="BL31" s="48">
        <v>10</v>
      </c>
      <c r="BM31" s="51">
        <v>7</v>
      </c>
    </row>
    <row r="32" spans="2:65" ht="28.5" customHeight="1" thickBot="1">
      <c r="B32"/>
      <c r="C32"/>
      <c r="Z32" s="40" t="str">
        <f t="shared" si="8"/>
        <v>Volonts Viljsms Aleksandrs</v>
      </c>
      <c r="AA32" s="40">
        <f t="shared" si="9"/>
        <v>2017</v>
      </c>
      <c r="AB32" s="40">
        <f t="shared" si="10"/>
        <v>6</v>
      </c>
      <c r="AC32" s="40" t="str">
        <f t="shared" si="11"/>
        <v/>
      </c>
      <c r="AD32" s="40">
        <f t="shared" si="12"/>
        <v>7</v>
      </c>
      <c r="AE32" s="40">
        <f t="shared" si="13"/>
        <v>2</v>
      </c>
      <c r="AF32" s="40">
        <f t="shared" si="14"/>
        <v>4</v>
      </c>
      <c r="AG32" s="40" t="str">
        <f t="shared" si="15"/>
        <v/>
      </c>
      <c r="AH32" s="40">
        <f t="shared" si="16"/>
        <v>8</v>
      </c>
      <c r="AI32" s="40" t="str">
        <f t="shared" si="17"/>
        <v/>
      </c>
      <c r="AJ32" s="40">
        <f t="shared" si="18"/>
        <v>2</v>
      </c>
      <c r="AK32" s="46">
        <f t="shared" si="19"/>
        <v>8</v>
      </c>
      <c r="AL32" s="41"/>
      <c r="AM32" s="41"/>
      <c r="AN32" s="41"/>
      <c r="AO32" s="41"/>
      <c r="AP32" s="41"/>
      <c r="AR32" s="49" t="str">
        <v>Volonts Viljsms Aleksandrs</v>
      </c>
      <c r="AS32" s="50">
        <v>2017</v>
      </c>
      <c r="AT32" s="50">
        <v>12.12</v>
      </c>
      <c r="AU32" s="50">
        <v>6</v>
      </c>
      <c r="AV32" s="50">
        <v>0</v>
      </c>
      <c r="AW32" s="50">
        <v>11.9</v>
      </c>
      <c r="AX32" s="50">
        <v>0</v>
      </c>
      <c r="AY32" s="50">
        <v>0</v>
      </c>
      <c r="AZ32" s="50">
        <v>11.9</v>
      </c>
      <c r="BA32" s="50">
        <v>7</v>
      </c>
      <c r="BB32" s="50">
        <v>2</v>
      </c>
      <c r="BC32" s="50">
        <v>1.97</v>
      </c>
      <c r="BD32" s="50">
        <v>0</v>
      </c>
      <c r="BE32" s="50">
        <v>0</v>
      </c>
      <c r="BF32" s="50">
        <v>1.97</v>
      </c>
      <c r="BG32" s="50">
        <v>4</v>
      </c>
      <c r="BH32" s="50">
        <v>0</v>
      </c>
      <c r="BI32" s="50" t="str">
        <v>2.25,1</v>
      </c>
      <c r="BJ32" s="50">
        <v>8</v>
      </c>
      <c r="BK32" s="50">
        <v>0</v>
      </c>
      <c r="BL32" s="50">
        <v>2</v>
      </c>
      <c r="BM32" s="52">
        <v>8</v>
      </c>
    </row>
    <row r="33" spans="2:65" ht="28.5" customHeight="1" thickBot="1">
      <c r="B33"/>
      <c r="C33"/>
      <c r="Z33" s="39" t="str">
        <f t="shared" si="8"/>
        <v>Krasovskis Dominiks</v>
      </c>
      <c r="AA33" s="39">
        <f t="shared" si="9"/>
        <v>2016</v>
      </c>
      <c r="AB33" s="39">
        <f t="shared" si="10"/>
        <v>6</v>
      </c>
      <c r="AC33" s="39" t="str">
        <f t="shared" si="11"/>
        <v/>
      </c>
      <c r="AD33" s="39">
        <f t="shared" si="12"/>
        <v>8</v>
      </c>
      <c r="AE33" s="39">
        <f t="shared" si="13"/>
        <v>1</v>
      </c>
      <c r="AF33" s="39">
        <f t="shared" si="14"/>
        <v>4</v>
      </c>
      <c r="AG33" s="39" t="str">
        <f t="shared" si="15"/>
        <v/>
      </c>
      <c r="AH33" s="39">
        <f t="shared" si="16"/>
        <v>8</v>
      </c>
      <c r="AI33" s="39" t="str">
        <f t="shared" si="17"/>
        <v/>
      </c>
      <c r="AJ33" s="39">
        <f t="shared" si="18"/>
        <v>1</v>
      </c>
      <c r="AK33" s="45">
        <f t="shared" si="19"/>
        <v>9</v>
      </c>
      <c r="AL33" s="41"/>
      <c r="AM33" s="41"/>
      <c r="AN33" s="41"/>
      <c r="AO33" s="41"/>
      <c r="AP33" s="41"/>
      <c r="AR33" s="47" t="str">
        <v>Krasovskis Dominiks</v>
      </c>
      <c r="AS33" s="48">
        <v>2016</v>
      </c>
      <c r="AT33" s="48">
        <v>12.58</v>
      </c>
      <c r="AU33" s="48">
        <v>6</v>
      </c>
      <c r="AV33" s="48">
        <v>0</v>
      </c>
      <c r="AW33" s="48">
        <v>10.78</v>
      </c>
      <c r="AX33" s="48">
        <v>0</v>
      </c>
      <c r="AY33" s="48">
        <v>0</v>
      </c>
      <c r="AZ33" s="48">
        <v>10.78</v>
      </c>
      <c r="BA33" s="48">
        <v>8</v>
      </c>
      <c r="BB33" s="48">
        <v>1</v>
      </c>
      <c r="BC33" s="48">
        <v>2.1</v>
      </c>
      <c r="BD33" s="48">
        <v>0</v>
      </c>
      <c r="BE33" s="48">
        <v>0</v>
      </c>
      <c r="BF33" s="48">
        <v>2.1</v>
      </c>
      <c r="BG33" s="48">
        <v>4</v>
      </c>
      <c r="BH33" s="48">
        <v>0</v>
      </c>
      <c r="BI33" s="48" t="str">
        <v>2.23,7</v>
      </c>
      <c r="BJ33" s="48">
        <v>8</v>
      </c>
      <c r="BK33" s="48">
        <v>0</v>
      </c>
      <c r="BL33" s="48">
        <v>1</v>
      </c>
      <c r="BM33" s="51">
        <v>9</v>
      </c>
    </row>
    <row r="34" spans="2:65" ht="28.5" customHeight="1" thickBot="1">
      <c r="B34"/>
      <c r="C34"/>
      <c r="Z34" s="40" t="str">
        <f t="shared" si="8"/>
        <v xml:space="preserve">Kancāns Lauris </v>
      </c>
      <c r="AA34" s="40">
        <f t="shared" si="9"/>
        <v>2016</v>
      </c>
      <c r="AB34" s="40">
        <f t="shared" si="10"/>
        <v>6</v>
      </c>
      <c r="AC34" s="40" t="str">
        <f t="shared" si="11"/>
        <v/>
      </c>
      <c r="AD34" s="40">
        <f t="shared" si="12"/>
        <v>10</v>
      </c>
      <c r="AE34" s="40" t="str">
        <f t="shared" si="13"/>
        <v/>
      </c>
      <c r="AF34" s="40">
        <f t="shared" si="14"/>
        <v>4</v>
      </c>
      <c r="AG34" s="40" t="str">
        <f t="shared" si="15"/>
        <v/>
      </c>
      <c r="AH34" s="40">
        <f t="shared" si="16"/>
        <v>7</v>
      </c>
      <c r="AI34" s="40">
        <f t="shared" si="17"/>
        <v>1</v>
      </c>
      <c r="AJ34" s="40">
        <f t="shared" si="18"/>
        <v>1</v>
      </c>
      <c r="AK34" s="46">
        <f t="shared" si="19"/>
        <v>9</v>
      </c>
      <c r="AL34" s="41"/>
      <c r="AM34" s="41"/>
      <c r="AN34" s="41"/>
      <c r="AO34" s="41"/>
      <c r="AP34" s="41"/>
      <c r="AR34" s="49" t="str">
        <v xml:space="preserve">Kancāns Lauris </v>
      </c>
      <c r="AS34" s="50">
        <v>2016</v>
      </c>
      <c r="AT34" s="50">
        <v>12.12</v>
      </c>
      <c r="AU34" s="50">
        <v>6</v>
      </c>
      <c r="AV34" s="50">
        <v>0</v>
      </c>
      <c r="AW34" s="50">
        <v>10.43</v>
      </c>
      <c r="AX34" s="50">
        <v>0</v>
      </c>
      <c r="AY34" s="50">
        <v>0</v>
      </c>
      <c r="AZ34" s="50">
        <v>10.43</v>
      </c>
      <c r="BA34" s="50">
        <v>10</v>
      </c>
      <c r="BB34" s="50">
        <v>0</v>
      </c>
      <c r="BC34" s="50">
        <v>2.15</v>
      </c>
      <c r="BD34" s="50">
        <v>0</v>
      </c>
      <c r="BE34" s="50">
        <v>0</v>
      </c>
      <c r="BF34" s="50">
        <v>2.15</v>
      </c>
      <c r="BG34" s="50">
        <v>4</v>
      </c>
      <c r="BH34" s="50">
        <v>0</v>
      </c>
      <c r="BI34" s="50" t="str">
        <v>2.20,6</v>
      </c>
      <c r="BJ34" s="50">
        <v>7</v>
      </c>
      <c r="BK34" s="50">
        <v>1</v>
      </c>
      <c r="BL34" s="50">
        <v>1</v>
      </c>
      <c r="BM34" s="52">
        <v>9</v>
      </c>
    </row>
    <row r="35" spans="2:65" ht="28.5" customHeight="1" thickBot="1">
      <c r="B35"/>
      <c r="C35"/>
      <c r="Z35" s="39" t="str">
        <f t="shared" si="8"/>
        <v>Tomass Opolais</v>
      </c>
      <c r="AA35" s="39">
        <f t="shared" si="9"/>
        <v>2017</v>
      </c>
      <c r="AB35" s="39">
        <f t="shared" si="10"/>
        <v>6</v>
      </c>
      <c r="AC35" s="39" t="str">
        <f t="shared" si="11"/>
        <v/>
      </c>
      <c r="AD35" s="39">
        <f t="shared" si="12"/>
        <v>10</v>
      </c>
      <c r="AE35" s="39" t="str">
        <f t="shared" si="13"/>
        <v/>
      </c>
      <c r="AF35" s="39">
        <f t="shared" si="14"/>
        <v>4</v>
      </c>
      <c r="AG35" s="39" t="str">
        <f t="shared" si="15"/>
        <v/>
      </c>
      <c r="AH35" s="39">
        <f t="shared" si="16"/>
        <v>8</v>
      </c>
      <c r="AI35" s="39" t="str">
        <f t="shared" si="17"/>
        <v/>
      </c>
      <c r="AJ35" s="39" t="str">
        <f t="shared" si="18"/>
        <v/>
      </c>
      <c r="AK35" s="45">
        <f t="shared" si="19"/>
        <v>11</v>
      </c>
      <c r="AL35" s="41"/>
      <c r="AM35" s="41"/>
      <c r="AN35" s="41"/>
      <c r="AO35" s="41"/>
      <c r="AP35" s="41"/>
      <c r="AR35" s="47" t="str">
        <v>Tomass Opolais</v>
      </c>
      <c r="AS35" s="48">
        <v>2017</v>
      </c>
      <c r="AT35" s="48">
        <v>13.06</v>
      </c>
      <c r="AU35" s="48">
        <v>6</v>
      </c>
      <c r="AV35" s="48">
        <v>0</v>
      </c>
      <c r="AW35" s="48">
        <v>8.8000000000000007</v>
      </c>
      <c r="AX35" s="48">
        <v>0</v>
      </c>
      <c r="AY35" s="48">
        <v>0</v>
      </c>
      <c r="AZ35" s="48">
        <v>8.8000000000000007</v>
      </c>
      <c r="BA35" s="48">
        <v>10</v>
      </c>
      <c r="BB35" s="48">
        <v>0</v>
      </c>
      <c r="BC35" s="48">
        <v>2.35</v>
      </c>
      <c r="BD35" s="48">
        <v>0</v>
      </c>
      <c r="BE35" s="48">
        <v>0</v>
      </c>
      <c r="BF35" s="48">
        <v>2.35</v>
      </c>
      <c r="BG35" s="48">
        <v>4</v>
      </c>
      <c r="BH35" s="48">
        <v>0</v>
      </c>
      <c r="BI35" s="48" t="str">
        <v>2.26,7</v>
      </c>
      <c r="BJ35" s="48">
        <v>8</v>
      </c>
      <c r="BK35" s="48">
        <v>0</v>
      </c>
      <c r="BL35" s="48">
        <v>0</v>
      </c>
      <c r="BM35" s="51">
        <v>11</v>
      </c>
    </row>
    <row r="36" spans="2:65" ht="28.5" customHeight="1" thickBot="1">
      <c r="B36"/>
      <c r="C36"/>
      <c r="Z36" s="40" t="str">
        <f t="shared" si="8"/>
        <v/>
      </c>
      <c r="AA36" s="40" t="str">
        <f t="shared" si="9"/>
        <v/>
      </c>
      <c r="AB36" s="40" t="str">
        <f t="shared" si="10"/>
        <v/>
      </c>
      <c r="AC36" s="40" t="str">
        <f t="shared" si="11"/>
        <v/>
      </c>
      <c r="AD36" s="40" t="str">
        <f t="shared" si="12"/>
        <v/>
      </c>
      <c r="AE36" s="40" t="str">
        <f t="shared" si="13"/>
        <v/>
      </c>
      <c r="AF36" s="40" t="str">
        <f t="shared" si="14"/>
        <v/>
      </c>
      <c r="AG36" s="40" t="str">
        <f t="shared" si="15"/>
        <v/>
      </c>
      <c r="AH36" s="40" t="str">
        <f t="shared" si="16"/>
        <v/>
      </c>
      <c r="AI36" s="40" t="str">
        <f t="shared" si="17"/>
        <v/>
      </c>
      <c r="AJ36" s="40" t="str">
        <f t="shared" si="18"/>
        <v/>
      </c>
      <c r="AK36" s="46" t="str">
        <f t="shared" si="19"/>
        <v/>
      </c>
      <c r="AL36" s="41"/>
      <c r="AM36" s="41"/>
      <c r="AN36" s="41"/>
      <c r="AO36" s="41"/>
      <c r="AP36" s="41"/>
      <c r="AR36" s="49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2"/>
    </row>
    <row r="37" spans="2:65" ht="28.5" customHeight="1" thickBot="1">
      <c r="B37"/>
      <c r="C37"/>
      <c r="Z37" s="39" t="str">
        <f t="shared" si="8"/>
        <v/>
      </c>
      <c r="AA37" s="39" t="str">
        <f t="shared" si="9"/>
        <v/>
      </c>
      <c r="AB37" s="39" t="str">
        <f t="shared" si="10"/>
        <v/>
      </c>
      <c r="AC37" s="39" t="str">
        <f t="shared" si="11"/>
        <v/>
      </c>
      <c r="AD37" s="39" t="str">
        <f t="shared" si="12"/>
        <v/>
      </c>
      <c r="AE37" s="39" t="str">
        <f t="shared" si="13"/>
        <v/>
      </c>
      <c r="AF37" s="39" t="str">
        <f t="shared" si="14"/>
        <v/>
      </c>
      <c r="AG37" s="39" t="str">
        <f t="shared" si="15"/>
        <v/>
      </c>
      <c r="AH37" s="39" t="str">
        <f t="shared" si="16"/>
        <v/>
      </c>
      <c r="AI37" s="39" t="str">
        <f t="shared" si="17"/>
        <v/>
      </c>
      <c r="AJ37" s="39" t="str">
        <f t="shared" si="18"/>
        <v/>
      </c>
      <c r="AK37" s="45" t="str">
        <f t="shared" si="19"/>
        <v/>
      </c>
      <c r="AL37" s="41"/>
      <c r="AM37" s="41"/>
      <c r="AN37" s="41"/>
      <c r="AO37" s="41"/>
      <c r="AP37" s="41"/>
      <c r="AR37" s="47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51"/>
    </row>
    <row r="38" spans="2:65" ht="28.5" customHeight="1" thickBot="1">
      <c r="B38"/>
      <c r="C38"/>
      <c r="Z38" s="40" t="str">
        <f t="shared" si="8"/>
        <v/>
      </c>
      <c r="AA38" s="40" t="str">
        <f t="shared" si="9"/>
        <v/>
      </c>
      <c r="AB38" s="40" t="str">
        <f t="shared" si="10"/>
        <v/>
      </c>
      <c r="AC38" s="40" t="str">
        <f t="shared" si="11"/>
        <v/>
      </c>
      <c r="AD38" s="40" t="str">
        <f t="shared" si="12"/>
        <v/>
      </c>
      <c r="AE38" s="40" t="str">
        <f t="shared" si="13"/>
        <v/>
      </c>
      <c r="AF38" s="40" t="str">
        <f t="shared" si="14"/>
        <v/>
      </c>
      <c r="AG38" s="40" t="str">
        <f t="shared" si="15"/>
        <v/>
      </c>
      <c r="AH38" s="40" t="str">
        <f t="shared" si="16"/>
        <v/>
      </c>
      <c r="AI38" s="40" t="str">
        <f t="shared" si="17"/>
        <v/>
      </c>
      <c r="AJ38" s="40" t="str">
        <f t="shared" si="18"/>
        <v/>
      </c>
      <c r="AK38" s="46" t="str">
        <f t="shared" si="19"/>
        <v/>
      </c>
      <c r="AL38" s="41"/>
      <c r="AM38" s="41"/>
      <c r="AN38" s="41"/>
      <c r="AO38" s="41"/>
      <c r="AP38" s="41"/>
      <c r="AR38" s="49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2"/>
    </row>
  </sheetData>
  <sortState xmlns:xlrd2="http://schemas.microsoft.com/office/spreadsheetml/2017/richdata2" ref="B6:W16">
    <sortCondition ref="W6:W16"/>
  </sortState>
  <mergeCells count="25">
    <mergeCell ref="BM23:BM24"/>
    <mergeCell ref="C2:W3"/>
    <mergeCell ref="AA20:AK21"/>
    <mergeCell ref="AW23:BB23"/>
    <mergeCell ref="BC23:BH23"/>
    <mergeCell ref="BI23:BK23"/>
    <mergeCell ref="AA23:AA24"/>
    <mergeCell ref="AK23:AK24"/>
    <mergeCell ref="AR23:AR24"/>
    <mergeCell ref="AS23:AS24"/>
    <mergeCell ref="AB23:AC23"/>
    <mergeCell ref="AD23:AE23"/>
    <mergeCell ref="AF23:AG23"/>
    <mergeCell ref="AH23:AI23"/>
    <mergeCell ref="AT23:AV23"/>
    <mergeCell ref="AA22:AK22"/>
    <mergeCell ref="A4:A5"/>
    <mergeCell ref="B4:B5"/>
    <mergeCell ref="C4:C5"/>
    <mergeCell ref="W4:W5"/>
    <mergeCell ref="Z22:Z24"/>
    <mergeCell ref="D4:F4"/>
    <mergeCell ref="G4:L4"/>
    <mergeCell ref="M4:R4"/>
    <mergeCell ref="S4:U4"/>
  </mergeCells>
  <dataValidations count="4">
    <dataValidation type="decimal" allowBlank="1" showInputMessage="1" showErrorMessage="1" errorTitle="Kļūda datu ievadē" error="Tikai decimālskaitļi_x000a_Min 0,01_x000a_Max 60,00_x000a_" sqref="D6:D16" xr:uid="{00000000-0002-0000-0100-000000000000}">
      <formula1>0.01</formula1>
      <formula2>60</formula2>
    </dataValidation>
    <dataValidation type="decimal" allowBlank="1" showInputMessage="1" showErrorMessage="1" errorTitle="Kļūda datu ievadē" error="Tikai decimālskaitļi_x000a_Min 0,01_x000a_Max 150_x000a_" sqref="O6:O16 G6:I16" xr:uid="{00000000-0002-0000-0100-000001000000}">
      <formula1>0.01</formula1>
      <formula2>150</formula2>
    </dataValidation>
    <dataValidation allowBlank="1" showInputMessage="1" showErrorMessage="1" promptTitle="Datu ievade" prompt="Obligāti tekstu vadīt tā:_x000a_m.ss,00_x000a_Sekot līdzi punktu un komatu novietojam_x000a_Min vērtība 0.00,1_x000a_Min vērtība 5.22,22" sqref="S6:S16" xr:uid="{00000000-0002-0000-0100-000002000000}"/>
    <dataValidation type="decimal" allowBlank="1" showInputMessage="1" showErrorMessage="1" errorTitle="Kļūda datu ievadē" error="Tikai decimālskaitļi_x000a_Min 0,01_x000a_Max 10,00_x000a_" sqref="M6:N16" xr:uid="{00000000-0002-0000-0100-000003000000}">
      <formula1>0.01</formula1>
      <formula2>10</formula2>
    </dataValidation>
  </dataValidation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N44"/>
  <sheetViews>
    <sheetView topLeftCell="A39" workbookViewId="0">
      <selection activeCell="P69" sqref="P69"/>
    </sheetView>
  </sheetViews>
  <sheetFormatPr defaultColWidth="9" defaultRowHeight="15"/>
  <cols>
    <col min="1" max="1" width="4.140625" customWidth="1"/>
    <col min="2" max="2" width="17.85546875" style="20" customWidth="1"/>
    <col min="3" max="3" width="7" style="20" customWidth="1"/>
    <col min="4" max="4" width="7.85546875" customWidth="1"/>
    <col min="5" max="5" width="4.42578125" customWidth="1"/>
    <col min="6" max="6" width="5.28515625" customWidth="1"/>
    <col min="7" max="7" width="7.28515625" customWidth="1"/>
    <col min="8" max="8" width="5" customWidth="1"/>
    <col min="9" max="9" width="5.42578125" customWidth="1"/>
    <col min="10" max="10" width="6.85546875" customWidth="1"/>
    <col min="11" max="11" width="4.140625" customWidth="1"/>
    <col min="12" max="12" width="4.42578125" customWidth="1"/>
    <col min="13" max="13" width="5.42578125" customWidth="1"/>
    <col min="14" max="14" width="5" customWidth="1"/>
    <col min="15" max="16" width="5.42578125" customWidth="1"/>
    <col min="17" max="17" width="3.7109375" customWidth="1"/>
    <col min="18" max="18" width="4.7109375" customWidth="1"/>
    <col min="19" max="19" width="7.28515625" customWidth="1"/>
    <col min="20" max="20" width="4" customWidth="1"/>
    <col min="21" max="21" width="5" customWidth="1"/>
    <col min="22" max="22" width="5.5703125" customWidth="1"/>
    <col min="23" max="23" width="5" customWidth="1"/>
    <col min="26" max="26" width="30.5703125" customWidth="1"/>
    <col min="27" max="27" width="11.42578125" customWidth="1"/>
    <col min="31" max="31" width="10.5703125" customWidth="1"/>
    <col min="42" max="43" width="9" hidden="1" customWidth="1"/>
    <col min="44" max="44" width="23.140625" hidden="1" customWidth="1"/>
    <col min="45" max="66" width="9" hidden="1" customWidth="1"/>
  </cols>
  <sheetData>
    <row r="1" spans="1:23" ht="15.75" thickBot="1"/>
    <row r="2" spans="1:23" ht="15.6" customHeight="1">
      <c r="B2" s="21" t="s">
        <v>12</v>
      </c>
      <c r="C2" s="86" t="s">
        <v>281</v>
      </c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7"/>
    </row>
    <row r="3" spans="1:23" ht="15.95" customHeight="1" thickBot="1">
      <c r="B3" s="22" t="s">
        <v>54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9"/>
    </row>
    <row r="4" spans="1:23" ht="28.5" customHeight="1" thickBot="1">
      <c r="A4" s="68" t="s">
        <v>14</v>
      </c>
      <c r="B4" s="70" t="s">
        <v>15</v>
      </c>
      <c r="C4" s="72" t="s">
        <v>16</v>
      </c>
      <c r="D4" s="78" t="s">
        <v>17</v>
      </c>
      <c r="E4" s="79"/>
      <c r="F4" s="80"/>
      <c r="G4" s="78" t="s">
        <v>18</v>
      </c>
      <c r="H4" s="79"/>
      <c r="I4" s="79"/>
      <c r="J4" s="79"/>
      <c r="K4" s="79"/>
      <c r="L4" s="80"/>
      <c r="M4" s="81" t="s">
        <v>3</v>
      </c>
      <c r="N4" s="82"/>
      <c r="O4" s="82"/>
      <c r="P4" s="82"/>
      <c r="Q4" s="82"/>
      <c r="R4" s="83"/>
      <c r="S4" s="78" t="s">
        <v>19</v>
      </c>
      <c r="T4" s="79"/>
      <c r="U4" s="80"/>
      <c r="V4" s="31" t="s">
        <v>20</v>
      </c>
      <c r="W4" s="73" t="s">
        <v>21</v>
      </c>
    </row>
    <row r="5" spans="1:23" ht="18" customHeight="1" thickBot="1">
      <c r="A5" s="69"/>
      <c r="B5" s="71"/>
      <c r="C5" s="71"/>
      <c r="D5" s="24" t="s">
        <v>22</v>
      </c>
      <c r="E5" s="25" t="s">
        <v>23</v>
      </c>
      <c r="F5" s="26" t="s">
        <v>24</v>
      </c>
      <c r="G5" s="24" t="s">
        <v>25</v>
      </c>
      <c r="H5" s="27" t="s">
        <v>26</v>
      </c>
      <c r="I5" s="27" t="s">
        <v>27</v>
      </c>
      <c r="J5" s="27" t="s">
        <v>28</v>
      </c>
      <c r="K5" s="25" t="s">
        <v>23</v>
      </c>
      <c r="L5" s="28" t="s">
        <v>24</v>
      </c>
      <c r="M5" s="29" t="s">
        <v>25</v>
      </c>
      <c r="N5" s="30" t="s">
        <v>26</v>
      </c>
      <c r="O5" s="30" t="s">
        <v>27</v>
      </c>
      <c r="P5" s="30" t="s">
        <v>28</v>
      </c>
      <c r="Q5" s="33" t="s">
        <v>23</v>
      </c>
      <c r="R5" s="26" t="s">
        <v>24</v>
      </c>
      <c r="S5" s="24" t="s">
        <v>22</v>
      </c>
      <c r="T5" s="25" t="s">
        <v>23</v>
      </c>
      <c r="U5" s="26" t="s">
        <v>24</v>
      </c>
      <c r="V5" s="23" t="s">
        <v>29</v>
      </c>
      <c r="W5" s="74"/>
    </row>
    <row r="6" spans="1:23" ht="21.95" customHeight="1" thickBot="1">
      <c r="A6" s="53">
        <v>1</v>
      </c>
      <c r="B6" s="58" t="s">
        <v>57</v>
      </c>
      <c r="C6" s="59">
        <v>2014</v>
      </c>
      <c r="D6" s="60">
        <v>10.130000000000001</v>
      </c>
      <c r="E6" s="61">
        <f t="shared" ref="E6:E15" si="0">IFERROR(RANK(F6,$F$6:$F$15,0),"")</f>
        <v>2</v>
      </c>
      <c r="F6" s="62">
        <f>IF(D6="","",_xlfn.XLOOKUP(D6,punkti!$A$2:$A$153,punkti!$C$2:$C$153,,1))</f>
        <v>24</v>
      </c>
      <c r="G6" s="60">
        <v>29.18</v>
      </c>
      <c r="H6" s="60"/>
      <c r="I6" s="60"/>
      <c r="J6" s="60">
        <f t="shared" ref="J6:J15" si="1">IF(MAX(G6:I6)=0,"",MAX(G6:I6))</f>
        <v>29.18</v>
      </c>
      <c r="K6" s="61">
        <f t="shared" ref="K6:K15" si="2">IFERROR(RANK(L6,$L$6:$L$15,0),"")</f>
        <v>1</v>
      </c>
      <c r="L6" s="62">
        <f>IF(J6="","",_xlfn.XLOOKUP(J6,punkti!$E$2:$E$153,punkti!$F$2:$F$153,,-1))</f>
        <v>27</v>
      </c>
      <c r="M6" s="60">
        <v>3.99</v>
      </c>
      <c r="N6" s="60"/>
      <c r="O6" s="60"/>
      <c r="P6" s="60">
        <f t="shared" ref="P6:P15" si="3">IF(MAX(M6:O6)=0,"",MAX(M6:O6))</f>
        <v>3.99</v>
      </c>
      <c r="Q6" s="61">
        <f t="shared" ref="Q6:Q15" si="4">IFERROR(RANK(R6,$R$6:$R$15,0),"")</f>
        <v>2</v>
      </c>
      <c r="R6" s="62">
        <f>IF(P6="","",_xlfn.XLOOKUP(P6,punkti!$D$2:$D$153,punkti!$F$2:$F$153,,-1))</f>
        <v>28</v>
      </c>
      <c r="S6" s="63" t="s">
        <v>58</v>
      </c>
      <c r="T6" s="61">
        <f t="shared" ref="T6:T15" si="5">IFERROR(RANK(U6,$U$6:$U$15,0),"")</f>
        <v>5</v>
      </c>
      <c r="U6" s="62">
        <f>IF(S6="","",_xlfn.XLOOKUP(S6,punkti!$B$2:$B$153,punkti!$C$2:$C$153,,1))</f>
        <v>35</v>
      </c>
      <c r="V6" s="64">
        <f t="shared" ref="V6:V15" si="6">IF(SUM(F6,L6,R6,U6)=0,"",SUM(F6,L6,R6,U6))</f>
        <v>114</v>
      </c>
      <c r="W6" s="65">
        <f t="shared" ref="W6:W15" si="7">IFERROR(RANK(V6,$V$6:$V$15,0),"")</f>
        <v>1</v>
      </c>
    </row>
    <row r="7" spans="1:23" ht="21.95" customHeight="1" thickBot="1">
      <c r="A7" s="53">
        <v>2</v>
      </c>
      <c r="B7" s="58" t="s">
        <v>59</v>
      </c>
      <c r="C7" s="59">
        <v>2015</v>
      </c>
      <c r="D7" s="60">
        <v>10.26</v>
      </c>
      <c r="E7" s="61">
        <f t="shared" si="0"/>
        <v>4</v>
      </c>
      <c r="F7" s="62">
        <f>IF(D7="","",_xlfn.XLOOKUP(D7,punkti!$A$2:$A$153,punkti!$C$2:$C$153,,1))</f>
        <v>21</v>
      </c>
      <c r="G7" s="60">
        <v>16.920000000000002</v>
      </c>
      <c r="H7" s="60"/>
      <c r="I7" s="60"/>
      <c r="J7" s="60">
        <f t="shared" si="1"/>
        <v>16.920000000000002</v>
      </c>
      <c r="K7" s="61">
        <f t="shared" si="2"/>
        <v>6</v>
      </c>
      <c r="L7" s="62">
        <f>IF(J7="","",_xlfn.XLOOKUP(J7,punkti!$E$2:$E$153,punkti!$F$2:$F$153,,-1))</f>
        <v>9</v>
      </c>
      <c r="M7" s="60">
        <v>4.3</v>
      </c>
      <c r="N7" s="60"/>
      <c r="O7" s="60"/>
      <c r="P7" s="60">
        <f t="shared" si="3"/>
        <v>4.3</v>
      </c>
      <c r="Q7" s="61">
        <f t="shared" si="4"/>
        <v>1</v>
      </c>
      <c r="R7" s="62">
        <f>IF(P7="","",_xlfn.XLOOKUP(P7,punkti!$D$2:$D$153,punkti!$F$2:$F$153,,-1))</f>
        <v>39</v>
      </c>
      <c r="S7" s="63" t="s">
        <v>60</v>
      </c>
      <c r="T7" s="61">
        <f t="shared" si="5"/>
        <v>4</v>
      </c>
      <c r="U7" s="62">
        <f>IF(S7="","",_xlfn.XLOOKUP(S7,punkti!$B$2:$B$153,punkti!$C$2:$C$153,,1))</f>
        <v>38</v>
      </c>
      <c r="V7" s="64">
        <f t="shared" si="6"/>
        <v>107</v>
      </c>
      <c r="W7" s="65">
        <f t="shared" si="7"/>
        <v>2</v>
      </c>
    </row>
    <row r="8" spans="1:23" ht="21.95" customHeight="1" thickBot="1">
      <c r="A8" s="53">
        <v>3</v>
      </c>
      <c r="B8" s="58" t="s">
        <v>63</v>
      </c>
      <c r="C8" s="59">
        <v>2015</v>
      </c>
      <c r="D8" s="60">
        <v>9.83</v>
      </c>
      <c r="E8" s="61">
        <f t="shared" si="0"/>
        <v>1</v>
      </c>
      <c r="F8" s="62">
        <f>IF(D8="","",_xlfn.XLOOKUP(D8,punkti!$A$2:$A$153,punkti!$C$2:$C$153,,1))</f>
        <v>30</v>
      </c>
      <c r="G8" s="60">
        <v>21.45</v>
      </c>
      <c r="H8" s="60"/>
      <c r="I8" s="60"/>
      <c r="J8" s="60">
        <f t="shared" si="1"/>
        <v>21.45</v>
      </c>
      <c r="K8" s="61">
        <f t="shared" si="2"/>
        <v>2</v>
      </c>
      <c r="L8" s="62">
        <f>IF(J8="","",_xlfn.XLOOKUP(J8,punkti!$E$2:$E$153,punkti!$F$2:$F$153,,-1))</f>
        <v>16</v>
      </c>
      <c r="M8" s="60">
        <v>3.55</v>
      </c>
      <c r="N8" s="60"/>
      <c r="O8" s="60"/>
      <c r="P8" s="60">
        <f t="shared" si="3"/>
        <v>3.55</v>
      </c>
      <c r="Q8" s="61">
        <f t="shared" si="4"/>
        <v>3</v>
      </c>
      <c r="R8" s="62">
        <f>IF(P8="","",_xlfn.XLOOKUP(P8,punkti!$D$2:$D$153,punkti!$F$2:$F$153,,-1))</f>
        <v>14</v>
      </c>
      <c r="S8" s="63" t="s">
        <v>64</v>
      </c>
      <c r="T8" s="61">
        <f t="shared" si="5"/>
        <v>2</v>
      </c>
      <c r="U8" s="62">
        <f>IF(S8="","",_xlfn.XLOOKUP(S8,punkti!$B$2:$B$153,punkti!$C$2:$C$153,,1))</f>
        <v>44</v>
      </c>
      <c r="V8" s="64">
        <f t="shared" si="6"/>
        <v>104</v>
      </c>
      <c r="W8" s="65">
        <f t="shared" si="7"/>
        <v>3</v>
      </c>
    </row>
    <row r="9" spans="1:23" ht="21.95" customHeight="1" thickBot="1">
      <c r="A9" s="53">
        <v>4</v>
      </c>
      <c r="B9" s="58" t="s">
        <v>55</v>
      </c>
      <c r="C9" s="59">
        <v>2014</v>
      </c>
      <c r="D9" s="60">
        <v>10.58</v>
      </c>
      <c r="E9" s="61">
        <f t="shared" si="0"/>
        <v>6</v>
      </c>
      <c r="F9" s="62">
        <f>IF(D9="","",_xlfn.XLOOKUP(D9,punkti!$A$2:$A$153,punkti!$C$2:$C$153,,1))</f>
        <v>15</v>
      </c>
      <c r="G9" s="60">
        <v>17.12</v>
      </c>
      <c r="H9" s="60"/>
      <c r="I9" s="60"/>
      <c r="J9" s="60">
        <f t="shared" si="1"/>
        <v>17.12</v>
      </c>
      <c r="K9" s="61">
        <f t="shared" si="2"/>
        <v>5</v>
      </c>
      <c r="L9" s="62">
        <f>IF(J9="","",_xlfn.XLOOKUP(J9,punkti!$E$2:$E$153,punkti!$F$2:$F$153,,-1))</f>
        <v>10</v>
      </c>
      <c r="M9" s="60">
        <v>3.29</v>
      </c>
      <c r="N9" s="60"/>
      <c r="O9" s="60"/>
      <c r="P9" s="60">
        <f t="shared" si="3"/>
        <v>3.29</v>
      </c>
      <c r="Q9" s="61">
        <f t="shared" si="4"/>
        <v>4</v>
      </c>
      <c r="R9" s="62">
        <f>IF(P9="","",_xlfn.XLOOKUP(P9,punkti!$D$2:$D$153,punkti!$F$2:$F$153,,-1))</f>
        <v>5</v>
      </c>
      <c r="S9" s="63" t="s">
        <v>56</v>
      </c>
      <c r="T9" s="61">
        <f t="shared" si="5"/>
        <v>1</v>
      </c>
      <c r="U9" s="62">
        <f>IF(S9="","",_xlfn.XLOOKUP(S9,punkti!$B$2:$B$153,punkti!$C$2:$C$153,,1))</f>
        <v>55</v>
      </c>
      <c r="V9" s="64">
        <f t="shared" si="6"/>
        <v>85</v>
      </c>
      <c r="W9" s="65">
        <f t="shared" si="7"/>
        <v>4</v>
      </c>
    </row>
    <row r="10" spans="1:23" ht="21.95" customHeight="1" thickBot="1">
      <c r="A10" s="53">
        <v>5</v>
      </c>
      <c r="B10" s="58" t="s">
        <v>61</v>
      </c>
      <c r="C10" s="59">
        <v>2014</v>
      </c>
      <c r="D10" s="60">
        <v>10.24</v>
      </c>
      <c r="E10" s="61">
        <f t="shared" si="0"/>
        <v>3</v>
      </c>
      <c r="F10" s="62">
        <f>IF(D10="","",_xlfn.XLOOKUP(D10,punkti!$A$2:$A$153,punkti!$C$2:$C$153,,1))</f>
        <v>22</v>
      </c>
      <c r="G10" s="60">
        <v>21.16</v>
      </c>
      <c r="H10" s="60"/>
      <c r="I10" s="60"/>
      <c r="J10" s="60">
        <f t="shared" si="1"/>
        <v>21.16</v>
      </c>
      <c r="K10" s="61">
        <f t="shared" si="2"/>
        <v>4</v>
      </c>
      <c r="L10" s="62">
        <f>IF(J10="","",_xlfn.XLOOKUP(J10,punkti!$E$2:$E$153,punkti!$F$2:$F$153,,-1))</f>
        <v>15</v>
      </c>
      <c r="M10" s="60">
        <v>3.17</v>
      </c>
      <c r="N10" s="60"/>
      <c r="O10" s="60"/>
      <c r="P10" s="60">
        <f t="shared" si="3"/>
        <v>3.17</v>
      </c>
      <c r="Q10" s="61">
        <f t="shared" si="4"/>
        <v>6</v>
      </c>
      <c r="R10" s="62">
        <f>IF(P10="","",_xlfn.XLOOKUP(P10,punkti!$D$2:$D$153,punkti!$F$2:$F$153,,-1))</f>
        <v>1</v>
      </c>
      <c r="S10" s="63" t="s">
        <v>62</v>
      </c>
      <c r="T10" s="61">
        <f t="shared" si="5"/>
        <v>3</v>
      </c>
      <c r="U10" s="62">
        <f>IF(S10="","",_xlfn.XLOOKUP(S10,punkti!$B$2:$B$153,punkti!$C$2:$C$153,,1))</f>
        <v>42</v>
      </c>
      <c r="V10" s="64">
        <f t="shared" si="6"/>
        <v>80</v>
      </c>
      <c r="W10" s="65">
        <f t="shared" si="7"/>
        <v>5</v>
      </c>
    </row>
    <row r="11" spans="1:23" ht="21.95" customHeight="1" thickBot="1">
      <c r="A11" s="53">
        <v>6</v>
      </c>
      <c r="B11" s="58" t="s">
        <v>65</v>
      </c>
      <c r="C11" s="59">
        <v>2015</v>
      </c>
      <c r="D11" s="60">
        <v>10.41</v>
      </c>
      <c r="E11" s="61">
        <f t="shared" si="0"/>
        <v>5</v>
      </c>
      <c r="F11" s="62">
        <f>IF(D11="","",_xlfn.XLOOKUP(D11,punkti!$A$2:$A$153,punkti!$C$2:$C$153,,1))</f>
        <v>18</v>
      </c>
      <c r="G11" s="60">
        <v>21.29</v>
      </c>
      <c r="H11" s="60"/>
      <c r="I11" s="60"/>
      <c r="J11" s="60">
        <f t="shared" si="1"/>
        <v>21.29</v>
      </c>
      <c r="K11" s="61">
        <f t="shared" si="2"/>
        <v>2</v>
      </c>
      <c r="L11" s="62">
        <f>IF(J11="","",_xlfn.XLOOKUP(J11,punkti!$E$2:$E$153,punkti!$F$2:$F$153,,-1))</f>
        <v>16</v>
      </c>
      <c r="M11" s="60">
        <v>3.08</v>
      </c>
      <c r="N11" s="60"/>
      <c r="O11" s="60"/>
      <c r="P11" s="60">
        <f t="shared" si="3"/>
        <v>3.08</v>
      </c>
      <c r="Q11" s="61">
        <f t="shared" si="4"/>
        <v>7</v>
      </c>
      <c r="R11" s="62">
        <f>IF(P11="","",_xlfn.XLOOKUP(P11,punkti!$D$2:$D$153,punkti!$F$2:$F$153,,-1))</f>
        <v>0</v>
      </c>
      <c r="S11" s="63" t="s">
        <v>66</v>
      </c>
      <c r="T11" s="61">
        <f t="shared" si="5"/>
        <v>6</v>
      </c>
      <c r="U11" s="62">
        <f>IF(S11="","",_xlfn.XLOOKUP(S11,punkti!$B$2:$B$153,punkti!$C$2:$C$153,,1))</f>
        <v>20</v>
      </c>
      <c r="V11" s="64">
        <f t="shared" si="6"/>
        <v>54</v>
      </c>
      <c r="W11" s="65">
        <f t="shared" si="7"/>
        <v>6</v>
      </c>
    </row>
    <row r="12" spans="1:23" ht="21.95" customHeight="1" thickBot="1">
      <c r="A12" s="53">
        <v>7</v>
      </c>
      <c r="B12" s="58" t="s">
        <v>67</v>
      </c>
      <c r="C12" s="59">
        <v>2015</v>
      </c>
      <c r="D12" s="60">
        <v>11</v>
      </c>
      <c r="E12" s="61">
        <f t="shared" si="0"/>
        <v>7</v>
      </c>
      <c r="F12" s="62">
        <f>IF(D12="","",_xlfn.XLOOKUP(D12,punkti!$A$2:$A$153,punkti!$C$2:$C$153,,1))</f>
        <v>9</v>
      </c>
      <c r="G12" s="60">
        <v>14.94</v>
      </c>
      <c r="H12" s="60"/>
      <c r="I12" s="60"/>
      <c r="J12" s="60">
        <f t="shared" si="1"/>
        <v>14.94</v>
      </c>
      <c r="K12" s="61">
        <f t="shared" si="2"/>
        <v>8</v>
      </c>
      <c r="L12" s="62">
        <f>IF(J12="","",_xlfn.XLOOKUP(J12,punkti!$E$2:$E$153,punkti!$F$2:$F$153,,-1))</f>
        <v>7</v>
      </c>
      <c r="M12" s="60">
        <v>3.19</v>
      </c>
      <c r="N12" s="60"/>
      <c r="O12" s="60"/>
      <c r="P12" s="60">
        <f t="shared" si="3"/>
        <v>3.19</v>
      </c>
      <c r="Q12" s="61">
        <f t="shared" si="4"/>
        <v>5</v>
      </c>
      <c r="R12" s="62">
        <f>IF(P12="","",_xlfn.XLOOKUP(P12,punkti!$D$2:$D$153,punkti!$F$2:$F$153,,-1))</f>
        <v>2</v>
      </c>
      <c r="S12" s="63" t="s">
        <v>68</v>
      </c>
      <c r="T12" s="61">
        <f t="shared" si="5"/>
        <v>7</v>
      </c>
      <c r="U12" s="62">
        <f>IF(S12="","",_xlfn.XLOOKUP(S12,punkti!$B$2:$B$153,punkti!$C$2:$C$153,,1))</f>
        <v>9</v>
      </c>
      <c r="V12" s="64">
        <f t="shared" si="6"/>
        <v>27</v>
      </c>
      <c r="W12" s="65">
        <f t="shared" si="7"/>
        <v>7</v>
      </c>
    </row>
    <row r="13" spans="1:23" ht="21.95" customHeight="1" thickBot="1">
      <c r="A13" s="53">
        <v>8</v>
      </c>
      <c r="B13" s="59" t="s">
        <v>71</v>
      </c>
      <c r="C13" s="59">
        <v>2014</v>
      </c>
      <c r="D13" s="60">
        <v>11.62</v>
      </c>
      <c r="E13" s="61">
        <f t="shared" si="0"/>
        <v>8</v>
      </c>
      <c r="F13" s="62">
        <f>IF(D13="","",_xlfn.XLOOKUP(D13,punkti!$A$2:$A$153,punkti!$C$2:$C$153,,1))</f>
        <v>3</v>
      </c>
      <c r="G13" s="60">
        <v>16.77</v>
      </c>
      <c r="H13" s="60"/>
      <c r="I13" s="60"/>
      <c r="J13" s="60">
        <f t="shared" si="1"/>
        <v>16.77</v>
      </c>
      <c r="K13" s="61">
        <f t="shared" si="2"/>
        <v>6</v>
      </c>
      <c r="L13" s="62">
        <f>IF(J13="","",_xlfn.XLOOKUP(J13,punkti!$E$2:$E$153,punkti!$F$2:$F$153,,-1))</f>
        <v>9</v>
      </c>
      <c r="M13" s="60">
        <v>2.79</v>
      </c>
      <c r="N13" s="60"/>
      <c r="O13" s="60"/>
      <c r="P13" s="60">
        <f t="shared" si="3"/>
        <v>2.79</v>
      </c>
      <c r="Q13" s="61">
        <f t="shared" si="4"/>
        <v>7</v>
      </c>
      <c r="R13" s="62">
        <f>IF(P13="","",_xlfn.XLOOKUP(P13,punkti!$D$2:$D$153,punkti!$F$2:$F$153,,-1))</f>
        <v>0</v>
      </c>
      <c r="S13" s="63" t="s">
        <v>72</v>
      </c>
      <c r="T13" s="61">
        <f t="shared" si="5"/>
        <v>8</v>
      </c>
      <c r="U13" s="62">
        <f>IF(S13="","",_xlfn.XLOOKUP(S13,punkti!$B$2:$B$153,punkti!$C$2:$C$153,,1))</f>
        <v>8</v>
      </c>
      <c r="V13" s="64">
        <f t="shared" si="6"/>
        <v>20</v>
      </c>
      <c r="W13" s="65">
        <f t="shared" si="7"/>
        <v>8</v>
      </c>
    </row>
    <row r="14" spans="1:23" ht="21.95" customHeight="1" thickBot="1">
      <c r="A14" s="53">
        <v>9</v>
      </c>
      <c r="B14" s="58" t="s">
        <v>69</v>
      </c>
      <c r="C14" s="59">
        <v>2015</v>
      </c>
      <c r="D14" s="60">
        <v>12.52</v>
      </c>
      <c r="E14" s="61">
        <f t="shared" si="0"/>
        <v>9</v>
      </c>
      <c r="F14" s="62">
        <f>IF(D14="","",_xlfn.XLOOKUP(D14,punkti!$A$2:$A$153,punkti!$C$2:$C$153,,1))</f>
        <v>0</v>
      </c>
      <c r="G14" s="60">
        <v>15.18</v>
      </c>
      <c r="H14" s="60"/>
      <c r="I14" s="60"/>
      <c r="J14" s="60">
        <f t="shared" si="1"/>
        <v>15.18</v>
      </c>
      <c r="K14" s="61">
        <f t="shared" si="2"/>
        <v>8</v>
      </c>
      <c r="L14" s="62">
        <f>IF(J14="","",_xlfn.XLOOKUP(J14,punkti!$E$2:$E$153,punkti!$F$2:$F$153,,-1))</f>
        <v>7</v>
      </c>
      <c r="M14" s="60">
        <v>2.1</v>
      </c>
      <c r="N14" s="60"/>
      <c r="O14" s="60"/>
      <c r="P14" s="60">
        <f t="shared" si="3"/>
        <v>2.1</v>
      </c>
      <c r="Q14" s="61">
        <f t="shared" si="4"/>
        <v>7</v>
      </c>
      <c r="R14" s="62">
        <f>IF(P14="","",_xlfn.XLOOKUP(P14,punkti!$D$2:$D$153,punkti!$F$2:$F$153,,-1))</f>
        <v>0</v>
      </c>
      <c r="S14" s="63" t="s">
        <v>70</v>
      </c>
      <c r="T14" s="61">
        <f t="shared" si="5"/>
        <v>9</v>
      </c>
      <c r="U14" s="62">
        <f>IF(S14="","",_xlfn.XLOOKUP(S14,punkti!$B$2:$B$153,punkti!$C$2:$C$153,,1))</f>
        <v>0</v>
      </c>
      <c r="V14" s="64">
        <f t="shared" si="6"/>
        <v>7</v>
      </c>
      <c r="W14" s="65">
        <f t="shared" si="7"/>
        <v>9</v>
      </c>
    </row>
    <row r="15" spans="1:23" ht="21.95" customHeight="1" thickBot="1">
      <c r="A15" s="53">
        <v>10</v>
      </c>
      <c r="B15" s="59" t="s">
        <v>73</v>
      </c>
      <c r="C15" s="59">
        <v>2015</v>
      </c>
      <c r="D15" s="60">
        <v>12</v>
      </c>
      <c r="E15" s="61">
        <f t="shared" si="0"/>
        <v>9</v>
      </c>
      <c r="F15" s="62">
        <f>IF(D15="","",_xlfn.XLOOKUP(D15,punkti!$A$2:$A$153,punkti!$C$2:$C$153,,1))</f>
        <v>0</v>
      </c>
      <c r="G15" s="60"/>
      <c r="H15" s="60"/>
      <c r="I15" s="60"/>
      <c r="J15" s="60" t="str">
        <f t="shared" si="1"/>
        <v/>
      </c>
      <c r="K15" s="61" t="str">
        <f t="shared" si="2"/>
        <v/>
      </c>
      <c r="L15" s="62" t="str">
        <f>IF(J15="","",_xlfn.XLOOKUP(J15,punkti!$E$2:$E$153,punkti!$F$2:$F$153,,-1))</f>
        <v/>
      </c>
      <c r="M15" s="60">
        <v>2.81</v>
      </c>
      <c r="N15" s="60"/>
      <c r="O15" s="60"/>
      <c r="P15" s="60">
        <f t="shared" si="3"/>
        <v>2.81</v>
      </c>
      <c r="Q15" s="61">
        <f t="shared" si="4"/>
        <v>7</v>
      </c>
      <c r="R15" s="62">
        <f>IF(P15="","",_xlfn.XLOOKUP(P15,punkti!$D$2:$D$153,punkti!$F$2:$F$153,,-1))</f>
        <v>0</v>
      </c>
      <c r="S15" s="63" t="s">
        <v>39</v>
      </c>
      <c r="T15" s="61">
        <f t="shared" si="5"/>
        <v>9</v>
      </c>
      <c r="U15" s="62">
        <f>IF(S15="","",_xlfn.XLOOKUP(S15,punkti!$B$2:$B$153,punkti!$C$2:$C$153,,1))</f>
        <v>0</v>
      </c>
      <c r="V15" s="64" t="str">
        <f t="shared" si="6"/>
        <v/>
      </c>
      <c r="W15" s="65" t="str">
        <f t="shared" si="7"/>
        <v/>
      </c>
    </row>
    <row r="29" spans="26:65" ht="21">
      <c r="Z29" s="34" t="str">
        <f>B2</f>
        <v>Vecuma grupa</v>
      </c>
      <c r="AA29" s="90" t="s">
        <v>280</v>
      </c>
      <c r="AB29" s="90"/>
      <c r="AC29" s="90"/>
      <c r="AD29" s="90"/>
      <c r="AE29" s="90"/>
      <c r="AF29" s="90"/>
      <c r="AG29" s="90"/>
      <c r="AH29" s="90"/>
      <c r="AI29" s="90"/>
      <c r="AJ29" s="90"/>
      <c r="AK29" s="91"/>
      <c r="AL29" s="41"/>
      <c r="AM29" s="41"/>
      <c r="AN29" s="41"/>
      <c r="AO29" s="41"/>
      <c r="AP29" s="41"/>
    </row>
    <row r="30" spans="26:65" ht="21.75" thickBot="1">
      <c r="Z30" s="35" t="str">
        <f>B3</f>
        <v>U12 zēni</v>
      </c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3"/>
      <c r="AL30" s="41"/>
      <c r="AM30" s="41"/>
      <c r="AN30" s="41"/>
      <c r="AO30" s="41"/>
      <c r="AP30" s="41"/>
    </row>
    <row r="31" spans="26:65" ht="30" customHeight="1" thickBot="1">
      <c r="Z31" s="75" t="s">
        <v>15</v>
      </c>
      <c r="AA31" s="108" t="s">
        <v>52</v>
      </c>
      <c r="AB31" s="109"/>
      <c r="AC31" s="109"/>
      <c r="AD31" s="109"/>
      <c r="AE31" s="109"/>
      <c r="AF31" s="109"/>
      <c r="AG31" s="109"/>
      <c r="AH31" s="109"/>
      <c r="AI31" s="109"/>
      <c r="AJ31" s="109"/>
      <c r="AK31" s="110"/>
      <c r="AL31" s="41"/>
      <c r="AM31" s="41"/>
      <c r="AN31" s="41"/>
      <c r="AO31" s="41"/>
      <c r="AP31" s="41"/>
    </row>
    <row r="32" spans="26:65" ht="38.450000000000003" customHeight="1" thickBot="1">
      <c r="Z32" s="76"/>
      <c r="AA32" s="100" t="s">
        <v>16</v>
      </c>
      <c r="AB32" s="102" t="s">
        <v>17</v>
      </c>
      <c r="AC32" s="103"/>
      <c r="AD32" s="104" t="s">
        <v>18</v>
      </c>
      <c r="AE32" s="105"/>
      <c r="AF32" s="106" t="s">
        <v>3</v>
      </c>
      <c r="AG32" s="107"/>
      <c r="AH32" s="102" t="s">
        <v>53</v>
      </c>
      <c r="AI32" s="103"/>
      <c r="AJ32" s="32" t="s">
        <v>20</v>
      </c>
      <c r="AK32" s="73" t="s">
        <v>21</v>
      </c>
      <c r="AL32" s="42"/>
      <c r="AM32" s="42"/>
      <c r="AN32" s="42"/>
      <c r="AO32" s="42"/>
      <c r="AP32" s="42"/>
      <c r="AR32" s="70" t="s">
        <v>15</v>
      </c>
      <c r="AS32" s="72" t="s">
        <v>16</v>
      </c>
      <c r="AT32" s="94" t="s">
        <v>17</v>
      </c>
      <c r="AU32" s="95"/>
      <c r="AV32" s="96"/>
      <c r="AW32" s="94" t="s">
        <v>18</v>
      </c>
      <c r="AX32" s="95"/>
      <c r="AY32" s="95"/>
      <c r="AZ32" s="95"/>
      <c r="BA32" s="95"/>
      <c r="BB32" s="96"/>
      <c r="BC32" s="97" t="s">
        <v>3</v>
      </c>
      <c r="BD32" s="98"/>
      <c r="BE32" s="98"/>
      <c r="BF32" s="98"/>
      <c r="BG32" s="98"/>
      <c r="BH32" s="99"/>
      <c r="BI32" s="94" t="s">
        <v>53</v>
      </c>
      <c r="BJ32" s="95"/>
      <c r="BK32" s="96"/>
      <c r="BL32" s="23" t="s">
        <v>20</v>
      </c>
      <c r="BM32" s="84" t="s">
        <v>21</v>
      </c>
    </row>
    <row r="33" spans="2:65" ht="27.6" customHeight="1" thickBot="1">
      <c r="B33"/>
      <c r="C33"/>
      <c r="Z33" s="77"/>
      <c r="AA33" s="101"/>
      <c r="AB33" s="36" t="s">
        <v>23</v>
      </c>
      <c r="AC33" s="37" t="s">
        <v>24</v>
      </c>
      <c r="AD33" s="36" t="s">
        <v>23</v>
      </c>
      <c r="AE33" s="38" t="s">
        <v>24</v>
      </c>
      <c r="AF33" s="43" t="s">
        <v>23</v>
      </c>
      <c r="AG33" s="37" t="s">
        <v>24</v>
      </c>
      <c r="AH33" s="36" t="s">
        <v>23</v>
      </c>
      <c r="AI33" s="37" t="s">
        <v>24</v>
      </c>
      <c r="AJ33" s="44" t="s">
        <v>29</v>
      </c>
      <c r="AK33" s="74"/>
      <c r="AL33" s="41"/>
      <c r="AM33" s="41"/>
      <c r="AN33" s="41"/>
      <c r="AO33" s="41"/>
      <c r="AP33" s="41"/>
      <c r="AR33" s="70"/>
      <c r="AS33" s="70"/>
      <c r="AT33" s="24" t="s">
        <v>22</v>
      </c>
      <c r="AU33" s="25" t="s">
        <v>23</v>
      </c>
      <c r="AV33" s="26" t="s">
        <v>24</v>
      </c>
      <c r="AW33" s="24" t="s">
        <v>25</v>
      </c>
      <c r="AX33" s="27" t="s">
        <v>26</v>
      </c>
      <c r="AY33" s="27" t="s">
        <v>27</v>
      </c>
      <c r="AZ33" s="27" t="s">
        <v>28</v>
      </c>
      <c r="BA33" s="25" t="s">
        <v>23</v>
      </c>
      <c r="BB33" s="28" t="s">
        <v>24</v>
      </c>
      <c r="BC33" s="29" t="s">
        <v>25</v>
      </c>
      <c r="BD33" s="30" t="s">
        <v>26</v>
      </c>
      <c r="BE33" s="30" t="s">
        <v>27</v>
      </c>
      <c r="BF33" s="30" t="s">
        <v>28</v>
      </c>
      <c r="BG33" s="33" t="s">
        <v>23</v>
      </c>
      <c r="BH33" s="26" t="s">
        <v>24</v>
      </c>
      <c r="BI33" s="24" t="s">
        <v>22</v>
      </c>
      <c r="BJ33" s="25" t="s">
        <v>23</v>
      </c>
      <c r="BK33" s="26" t="s">
        <v>24</v>
      </c>
      <c r="BL33" s="23" t="s">
        <v>29</v>
      </c>
      <c r="BM33" s="85"/>
    </row>
    <row r="34" spans="2:65" ht="28.5" customHeight="1" thickBot="1">
      <c r="B34"/>
      <c r="C34"/>
      <c r="Z34" s="39" t="str">
        <f>IF(AR34=0,"",AR34)</f>
        <v>Upenieks Leo</v>
      </c>
      <c r="AA34" s="39">
        <f>IF(AS34=0,"",AS34)</f>
        <v>2014</v>
      </c>
      <c r="AB34" s="39">
        <f>IF(AU34=0,"",AU34)</f>
        <v>2</v>
      </c>
      <c r="AC34" s="39">
        <f>IF(AV34=0,"",AV34)</f>
        <v>24</v>
      </c>
      <c r="AD34" s="39">
        <f>IF(BA34=0,"",BA34)</f>
        <v>1</v>
      </c>
      <c r="AE34" s="39">
        <f>IF(BB34=0,"",BB34)</f>
        <v>27</v>
      </c>
      <c r="AF34" s="39">
        <f>IF(BG34=0,"",BG34)</f>
        <v>2</v>
      </c>
      <c r="AG34" s="39">
        <f>IF(BH34=0,"",BH34)</f>
        <v>28</v>
      </c>
      <c r="AH34" s="39">
        <f>IF(BJ34=0,"",BJ34)</f>
        <v>5</v>
      </c>
      <c r="AI34" s="39">
        <f>IF(BK34=0,"",BK34)</f>
        <v>35</v>
      </c>
      <c r="AJ34" s="39">
        <f>IF(BL34=0,"",BL34)</f>
        <v>114</v>
      </c>
      <c r="AK34" s="45">
        <f>IF(BM34=0,"",BM34)</f>
        <v>1</v>
      </c>
      <c r="AL34" s="41"/>
      <c r="AM34" s="41"/>
      <c r="AN34" s="41"/>
      <c r="AO34" s="41"/>
      <c r="AP34" s="41"/>
      <c r="AR34" s="47" t="str" cm="1">
        <f t="array" ref="AR34:BM43">_xlfn._xlws.SORT(B6:W15,22,1)</f>
        <v>Upenieks Leo</v>
      </c>
      <c r="AS34" s="48">
        <v>2014</v>
      </c>
      <c r="AT34" s="48">
        <v>10.130000000000001</v>
      </c>
      <c r="AU34" s="48">
        <v>2</v>
      </c>
      <c r="AV34" s="48">
        <v>24</v>
      </c>
      <c r="AW34" s="48">
        <v>29.18</v>
      </c>
      <c r="AX34" s="48">
        <v>0</v>
      </c>
      <c r="AY34" s="48">
        <v>0</v>
      </c>
      <c r="AZ34" s="48">
        <v>29.18</v>
      </c>
      <c r="BA34" s="48">
        <v>1</v>
      </c>
      <c r="BB34" s="48">
        <v>27</v>
      </c>
      <c r="BC34" s="48">
        <v>3.99</v>
      </c>
      <c r="BD34" s="48">
        <v>0</v>
      </c>
      <c r="BE34" s="48">
        <v>0</v>
      </c>
      <c r="BF34" s="48">
        <v>3.99</v>
      </c>
      <c r="BG34" s="48">
        <v>2</v>
      </c>
      <c r="BH34" s="48">
        <v>28</v>
      </c>
      <c r="BI34" s="48" t="str">
        <v>1.49,5</v>
      </c>
      <c r="BJ34" s="48">
        <v>5</v>
      </c>
      <c r="BK34" s="48">
        <v>35</v>
      </c>
      <c r="BL34" s="48">
        <v>114</v>
      </c>
      <c r="BM34" s="51">
        <v>1</v>
      </c>
    </row>
    <row r="35" spans="2:65" ht="28.5" customHeight="1" thickBot="1">
      <c r="B35"/>
      <c r="C35"/>
      <c r="Z35" s="40" t="str">
        <f t="shared" ref="Z35:AA44" si="8">IF(AR35=0,"",AR35)</f>
        <v>Kibjaro Kirills</v>
      </c>
      <c r="AA35" s="40">
        <f t="shared" si="8"/>
        <v>2015</v>
      </c>
      <c r="AB35" s="40">
        <f t="shared" ref="AB35:AC44" si="9">IF(AU35=0,"",AU35)</f>
        <v>4</v>
      </c>
      <c r="AC35" s="40">
        <f t="shared" si="9"/>
        <v>21</v>
      </c>
      <c r="AD35" s="40">
        <f t="shared" ref="AD35:AE44" si="10">IF(BA35=0,"",BA35)</f>
        <v>6</v>
      </c>
      <c r="AE35" s="40">
        <f t="shared" si="10"/>
        <v>9</v>
      </c>
      <c r="AF35" s="40">
        <f t="shared" ref="AF35:AG44" si="11">IF(BG35=0,"",BG35)</f>
        <v>1</v>
      </c>
      <c r="AG35" s="40">
        <f t="shared" si="11"/>
        <v>39</v>
      </c>
      <c r="AH35" s="40">
        <f t="shared" ref="AH35:AK44" si="12">IF(BJ35=0,"",BJ35)</f>
        <v>4</v>
      </c>
      <c r="AI35" s="40">
        <f t="shared" si="12"/>
        <v>38</v>
      </c>
      <c r="AJ35" s="40">
        <f t="shared" si="12"/>
        <v>107</v>
      </c>
      <c r="AK35" s="46">
        <f t="shared" si="12"/>
        <v>2</v>
      </c>
      <c r="AL35" s="41"/>
      <c r="AM35" s="41"/>
      <c r="AN35" s="41"/>
      <c r="AO35" s="41"/>
      <c r="AP35" s="41"/>
      <c r="AR35" s="49" t="str">
        <v>Kibjaro Kirills</v>
      </c>
      <c r="AS35" s="50">
        <v>2015</v>
      </c>
      <c r="AT35" s="50">
        <v>10.26</v>
      </c>
      <c r="AU35" s="50">
        <v>4</v>
      </c>
      <c r="AV35" s="50">
        <v>21</v>
      </c>
      <c r="AW35" s="50">
        <v>16.920000000000002</v>
      </c>
      <c r="AX35" s="50">
        <v>0</v>
      </c>
      <c r="AY35" s="50">
        <v>0</v>
      </c>
      <c r="AZ35" s="50">
        <v>16.920000000000002</v>
      </c>
      <c r="BA35" s="50">
        <v>6</v>
      </c>
      <c r="BB35" s="50">
        <v>9</v>
      </c>
      <c r="BC35" s="50">
        <v>4.3</v>
      </c>
      <c r="BD35" s="50">
        <v>0</v>
      </c>
      <c r="BE35" s="50">
        <v>0</v>
      </c>
      <c r="BF35" s="50">
        <v>4.3</v>
      </c>
      <c r="BG35" s="50">
        <v>1</v>
      </c>
      <c r="BH35" s="50">
        <v>39</v>
      </c>
      <c r="BI35" s="50" t="str">
        <v>1.47,7</v>
      </c>
      <c r="BJ35" s="50">
        <v>4</v>
      </c>
      <c r="BK35" s="50">
        <v>38</v>
      </c>
      <c r="BL35" s="50">
        <v>107</v>
      </c>
      <c r="BM35" s="52">
        <v>2</v>
      </c>
    </row>
    <row r="36" spans="2:65" ht="28.5" customHeight="1" thickBot="1">
      <c r="B36"/>
      <c r="C36"/>
      <c r="Z36" s="39" t="str">
        <f t="shared" si="8"/>
        <v>Marks Barovskis</v>
      </c>
      <c r="AA36" s="39">
        <f t="shared" si="8"/>
        <v>2015</v>
      </c>
      <c r="AB36" s="39">
        <f t="shared" si="9"/>
        <v>1</v>
      </c>
      <c r="AC36" s="39">
        <f t="shared" si="9"/>
        <v>30</v>
      </c>
      <c r="AD36" s="39">
        <f t="shared" si="10"/>
        <v>2</v>
      </c>
      <c r="AE36" s="39">
        <f t="shared" si="10"/>
        <v>16</v>
      </c>
      <c r="AF36" s="39">
        <f t="shared" si="11"/>
        <v>3</v>
      </c>
      <c r="AG36" s="39">
        <f t="shared" si="11"/>
        <v>14</v>
      </c>
      <c r="AH36" s="39">
        <f t="shared" si="12"/>
        <v>2</v>
      </c>
      <c r="AI36" s="39">
        <f t="shared" si="12"/>
        <v>44</v>
      </c>
      <c r="AJ36" s="39">
        <f t="shared" si="12"/>
        <v>104</v>
      </c>
      <c r="AK36" s="45">
        <f t="shared" si="12"/>
        <v>3</v>
      </c>
      <c r="AL36" s="41"/>
      <c r="AM36" s="41"/>
      <c r="AN36" s="41"/>
      <c r="AO36" s="41"/>
      <c r="AP36" s="41"/>
      <c r="AR36" s="47" t="str">
        <v>Marks Barovskis</v>
      </c>
      <c r="AS36" s="48">
        <v>2015</v>
      </c>
      <c r="AT36" s="48">
        <v>9.83</v>
      </c>
      <c r="AU36" s="48">
        <v>1</v>
      </c>
      <c r="AV36" s="48">
        <v>30</v>
      </c>
      <c r="AW36" s="48">
        <v>21.45</v>
      </c>
      <c r="AX36" s="48">
        <v>0</v>
      </c>
      <c r="AY36" s="48">
        <v>0</v>
      </c>
      <c r="AZ36" s="48">
        <v>21.45</v>
      </c>
      <c r="BA36" s="48">
        <v>2</v>
      </c>
      <c r="BB36" s="48">
        <v>16</v>
      </c>
      <c r="BC36" s="48">
        <v>3.55</v>
      </c>
      <c r="BD36" s="48">
        <v>0</v>
      </c>
      <c r="BE36" s="48">
        <v>0</v>
      </c>
      <c r="BF36" s="48">
        <v>3.55</v>
      </c>
      <c r="BG36" s="48">
        <v>3</v>
      </c>
      <c r="BH36" s="48">
        <v>14</v>
      </c>
      <c r="BI36" s="48" t="str">
        <v>1.44,7</v>
      </c>
      <c r="BJ36" s="48">
        <v>2</v>
      </c>
      <c r="BK36" s="48">
        <v>44</v>
      </c>
      <c r="BL36" s="48">
        <v>104</v>
      </c>
      <c r="BM36" s="51">
        <v>3</v>
      </c>
    </row>
    <row r="37" spans="2:65" ht="28.5" customHeight="1" thickBot="1">
      <c r="B37"/>
      <c r="C37"/>
      <c r="Z37" s="40" t="str">
        <f t="shared" si="8"/>
        <v>Stulpiņš Valters</v>
      </c>
      <c r="AA37" s="40">
        <f t="shared" si="8"/>
        <v>2014</v>
      </c>
      <c r="AB37" s="40">
        <f t="shared" si="9"/>
        <v>6</v>
      </c>
      <c r="AC37" s="40">
        <f t="shared" si="9"/>
        <v>15</v>
      </c>
      <c r="AD37" s="40">
        <f t="shared" si="10"/>
        <v>5</v>
      </c>
      <c r="AE37" s="40">
        <f t="shared" si="10"/>
        <v>10</v>
      </c>
      <c r="AF37" s="40">
        <f t="shared" si="11"/>
        <v>4</v>
      </c>
      <c r="AG37" s="40">
        <f t="shared" si="11"/>
        <v>5</v>
      </c>
      <c r="AH37" s="40">
        <f t="shared" si="12"/>
        <v>1</v>
      </c>
      <c r="AI37" s="40">
        <f t="shared" si="12"/>
        <v>55</v>
      </c>
      <c r="AJ37" s="40">
        <f t="shared" si="12"/>
        <v>85</v>
      </c>
      <c r="AK37" s="46">
        <f t="shared" si="12"/>
        <v>4</v>
      </c>
      <c r="AL37" s="41"/>
      <c r="AM37" s="41"/>
      <c r="AN37" s="41"/>
      <c r="AO37" s="41"/>
      <c r="AP37" s="41"/>
      <c r="AR37" s="49" t="str">
        <v>Stulpiņš Valters</v>
      </c>
      <c r="AS37" s="50">
        <v>2014</v>
      </c>
      <c r="AT37" s="50">
        <v>10.58</v>
      </c>
      <c r="AU37" s="50">
        <v>6</v>
      </c>
      <c r="AV37" s="50">
        <v>15</v>
      </c>
      <c r="AW37" s="50">
        <v>17.12</v>
      </c>
      <c r="AX37" s="50">
        <v>0</v>
      </c>
      <c r="AY37" s="50">
        <v>0</v>
      </c>
      <c r="AZ37" s="50">
        <v>17.12</v>
      </c>
      <c r="BA37" s="50">
        <v>5</v>
      </c>
      <c r="BB37" s="50">
        <v>10</v>
      </c>
      <c r="BC37" s="50">
        <v>3.29</v>
      </c>
      <c r="BD37" s="50">
        <v>0</v>
      </c>
      <c r="BE37" s="50">
        <v>0</v>
      </c>
      <c r="BF37" s="50">
        <v>3.29</v>
      </c>
      <c r="BG37" s="50">
        <v>4</v>
      </c>
      <c r="BH37" s="50">
        <v>5</v>
      </c>
      <c r="BI37" s="50" t="str">
        <v>1.39,8</v>
      </c>
      <c r="BJ37" s="50">
        <v>1</v>
      </c>
      <c r="BK37" s="50">
        <v>55</v>
      </c>
      <c r="BL37" s="50">
        <v>85</v>
      </c>
      <c r="BM37" s="52">
        <v>4</v>
      </c>
    </row>
    <row r="38" spans="2:65" ht="28.5" customHeight="1" thickBot="1">
      <c r="B38"/>
      <c r="C38"/>
      <c r="Z38" s="39" t="str">
        <f t="shared" si="8"/>
        <v>Neicenieks Raivis</v>
      </c>
      <c r="AA38" s="39">
        <f t="shared" si="8"/>
        <v>2014</v>
      </c>
      <c r="AB38" s="39">
        <f t="shared" si="9"/>
        <v>3</v>
      </c>
      <c r="AC38" s="39">
        <f t="shared" si="9"/>
        <v>22</v>
      </c>
      <c r="AD38" s="39">
        <f t="shared" si="10"/>
        <v>4</v>
      </c>
      <c r="AE38" s="39">
        <f t="shared" si="10"/>
        <v>15</v>
      </c>
      <c r="AF38" s="39">
        <f t="shared" si="11"/>
        <v>6</v>
      </c>
      <c r="AG38" s="39">
        <f t="shared" si="11"/>
        <v>1</v>
      </c>
      <c r="AH38" s="39">
        <f t="shared" si="12"/>
        <v>3</v>
      </c>
      <c r="AI38" s="39">
        <f t="shared" si="12"/>
        <v>42</v>
      </c>
      <c r="AJ38" s="39">
        <f t="shared" si="12"/>
        <v>80</v>
      </c>
      <c r="AK38" s="45">
        <f t="shared" si="12"/>
        <v>5</v>
      </c>
      <c r="AL38" s="41"/>
      <c r="AM38" s="41"/>
      <c r="AN38" s="41"/>
      <c r="AO38" s="41"/>
      <c r="AP38" s="41"/>
      <c r="AR38" s="47" t="str">
        <v>Neicenieks Raivis</v>
      </c>
      <c r="AS38" s="48">
        <v>2014</v>
      </c>
      <c r="AT38" s="48">
        <v>10.24</v>
      </c>
      <c r="AU38" s="48">
        <v>3</v>
      </c>
      <c r="AV38" s="48">
        <v>22</v>
      </c>
      <c r="AW38" s="48">
        <v>21.16</v>
      </c>
      <c r="AX38" s="48">
        <v>0</v>
      </c>
      <c r="AY38" s="48">
        <v>0</v>
      </c>
      <c r="AZ38" s="48">
        <v>21.16</v>
      </c>
      <c r="BA38" s="48">
        <v>4</v>
      </c>
      <c r="BB38" s="48">
        <v>15</v>
      </c>
      <c r="BC38" s="48">
        <v>3.17</v>
      </c>
      <c r="BD38" s="48">
        <v>0</v>
      </c>
      <c r="BE38" s="48">
        <v>0</v>
      </c>
      <c r="BF38" s="48">
        <v>3.17</v>
      </c>
      <c r="BG38" s="48">
        <v>6</v>
      </c>
      <c r="BH38" s="48">
        <v>1</v>
      </c>
      <c r="BI38" s="48" t="str">
        <v>1.46,0</v>
      </c>
      <c r="BJ38" s="48">
        <v>3</v>
      </c>
      <c r="BK38" s="48">
        <v>42</v>
      </c>
      <c r="BL38" s="48">
        <v>80</v>
      </c>
      <c r="BM38" s="51">
        <v>5</v>
      </c>
    </row>
    <row r="39" spans="2:65" ht="28.5" customHeight="1" thickBot="1">
      <c r="B39"/>
      <c r="C39"/>
      <c r="Z39" s="40" t="str">
        <f t="shared" si="8"/>
        <v>Artūrs Plivda</v>
      </c>
      <c r="AA39" s="40">
        <f t="shared" si="8"/>
        <v>2015</v>
      </c>
      <c r="AB39" s="40">
        <f t="shared" si="9"/>
        <v>5</v>
      </c>
      <c r="AC39" s="40">
        <f t="shared" si="9"/>
        <v>18</v>
      </c>
      <c r="AD39" s="40">
        <f t="shared" si="10"/>
        <v>2</v>
      </c>
      <c r="AE39" s="40">
        <f t="shared" si="10"/>
        <v>16</v>
      </c>
      <c r="AF39" s="40">
        <f t="shared" si="11"/>
        <v>7</v>
      </c>
      <c r="AG39" s="40" t="str">
        <f t="shared" si="11"/>
        <v/>
      </c>
      <c r="AH39" s="40">
        <f t="shared" si="12"/>
        <v>6</v>
      </c>
      <c r="AI39" s="40">
        <f t="shared" si="12"/>
        <v>20</v>
      </c>
      <c r="AJ39" s="40">
        <f t="shared" si="12"/>
        <v>54</v>
      </c>
      <c r="AK39" s="46">
        <f t="shared" si="12"/>
        <v>6</v>
      </c>
      <c r="AL39" s="41"/>
      <c r="AM39" s="41"/>
      <c r="AN39" s="41"/>
      <c r="AO39" s="41"/>
      <c r="AP39" s="41"/>
      <c r="AR39" s="49" t="str">
        <v>Artūrs Plivda</v>
      </c>
      <c r="AS39" s="50">
        <v>2015</v>
      </c>
      <c r="AT39" s="50">
        <v>10.41</v>
      </c>
      <c r="AU39" s="50">
        <v>5</v>
      </c>
      <c r="AV39" s="50">
        <v>18</v>
      </c>
      <c r="AW39" s="50">
        <v>21.29</v>
      </c>
      <c r="AX39" s="50">
        <v>0</v>
      </c>
      <c r="AY39" s="50">
        <v>0</v>
      </c>
      <c r="AZ39" s="50">
        <v>21.29</v>
      </c>
      <c r="BA39" s="50">
        <v>2</v>
      </c>
      <c r="BB39" s="50">
        <v>16</v>
      </c>
      <c r="BC39" s="50">
        <v>3.08</v>
      </c>
      <c r="BD39" s="50">
        <v>0</v>
      </c>
      <c r="BE39" s="50">
        <v>0</v>
      </c>
      <c r="BF39" s="50">
        <v>3.08</v>
      </c>
      <c r="BG39" s="50">
        <v>7</v>
      </c>
      <c r="BH39" s="50">
        <v>0</v>
      </c>
      <c r="BI39" s="50" t="str">
        <v>1.59,3</v>
      </c>
      <c r="BJ39" s="50">
        <v>6</v>
      </c>
      <c r="BK39" s="50">
        <v>20</v>
      </c>
      <c r="BL39" s="50">
        <v>54</v>
      </c>
      <c r="BM39" s="52">
        <v>6</v>
      </c>
    </row>
    <row r="40" spans="2:65" ht="28.5" customHeight="1" thickBot="1">
      <c r="B40"/>
      <c r="C40"/>
      <c r="Z40" s="39" t="str">
        <f t="shared" si="8"/>
        <v>Linards Sprukts</v>
      </c>
      <c r="AA40" s="39">
        <f t="shared" si="8"/>
        <v>2015</v>
      </c>
      <c r="AB40" s="39">
        <f t="shared" si="9"/>
        <v>7</v>
      </c>
      <c r="AC40" s="39">
        <f t="shared" si="9"/>
        <v>9</v>
      </c>
      <c r="AD40" s="39">
        <f t="shared" si="10"/>
        <v>8</v>
      </c>
      <c r="AE40" s="39">
        <f t="shared" si="10"/>
        <v>7</v>
      </c>
      <c r="AF40" s="39">
        <f t="shared" si="11"/>
        <v>5</v>
      </c>
      <c r="AG40" s="39">
        <f t="shared" si="11"/>
        <v>2</v>
      </c>
      <c r="AH40" s="39">
        <f t="shared" si="12"/>
        <v>7</v>
      </c>
      <c r="AI40" s="39">
        <f t="shared" si="12"/>
        <v>9</v>
      </c>
      <c r="AJ40" s="39">
        <f t="shared" si="12"/>
        <v>27</v>
      </c>
      <c r="AK40" s="45">
        <f t="shared" si="12"/>
        <v>7</v>
      </c>
      <c r="AL40" s="41"/>
      <c r="AM40" s="41"/>
      <c r="AN40" s="41"/>
      <c r="AO40" s="41"/>
      <c r="AP40" s="41"/>
      <c r="AR40" s="47" t="str">
        <v>Linards Sprukts</v>
      </c>
      <c r="AS40" s="48">
        <v>2015</v>
      </c>
      <c r="AT40" s="48">
        <v>11</v>
      </c>
      <c r="AU40" s="48">
        <v>7</v>
      </c>
      <c r="AV40" s="48">
        <v>9</v>
      </c>
      <c r="AW40" s="48">
        <v>14.94</v>
      </c>
      <c r="AX40" s="48">
        <v>0</v>
      </c>
      <c r="AY40" s="48">
        <v>0</v>
      </c>
      <c r="AZ40" s="48">
        <v>14.94</v>
      </c>
      <c r="BA40" s="48">
        <v>8</v>
      </c>
      <c r="BB40" s="48">
        <v>7</v>
      </c>
      <c r="BC40" s="48">
        <v>3.19</v>
      </c>
      <c r="BD40" s="48">
        <v>0</v>
      </c>
      <c r="BE40" s="48">
        <v>0</v>
      </c>
      <c r="BF40" s="48">
        <v>3.19</v>
      </c>
      <c r="BG40" s="48">
        <v>5</v>
      </c>
      <c r="BH40" s="48">
        <v>2</v>
      </c>
      <c r="BI40" s="48" t="str">
        <v>2.08,1</v>
      </c>
      <c r="BJ40" s="48">
        <v>7</v>
      </c>
      <c r="BK40" s="48">
        <v>9</v>
      </c>
      <c r="BL40" s="48">
        <v>27</v>
      </c>
      <c r="BM40" s="51">
        <v>7</v>
      </c>
    </row>
    <row r="41" spans="2:65" ht="28.5" customHeight="1" thickBot="1">
      <c r="B41"/>
      <c r="C41"/>
      <c r="Z41" s="40" t="str">
        <f t="shared" si="8"/>
        <v>Groza Elvis</v>
      </c>
      <c r="AA41" s="40">
        <f t="shared" si="8"/>
        <v>2014</v>
      </c>
      <c r="AB41" s="40">
        <f t="shared" si="9"/>
        <v>8</v>
      </c>
      <c r="AC41" s="40">
        <f t="shared" si="9"/>
        <v>3</v>
      </c>
      <c r="AD41" s="40">
        <f t="shared" si="10"/>
        <v>6</v>
      </c>
      <c r="AE41" s="40">
        <f t="shared" si="10"/>
        <v>9</v>
      </c>
      <c r="AF41" s="40">
        <f t="shared" si="11"/>
        <v>7</v>
      </c>
      <c r="AG41" s="40" t="str">
        <f t="shared" si="11"/>
        <v/>
      </c>
      <c r="AH41" s="40">
        <f t="shared" si="12"/>
        <v>8</v>
      </c>
      <c r="AI41" s="40">
        <f t="shared" si="12"/>
        <v>8</v>
      </c>
      <c r="AJ41" s="40">
        <f t="shared" si="12"/>
        <v>20</v>
      </c>
      <c r="AK41" s="46">
        <f t="shared" si="12"/>
        <v>8</v>
      </c>
      <c r="AL41" s="41"/>
      <c r="AM41" s="41"/>
      <c r="AN41" s="41"/>
      <c r="AO41" s="41"/>
      <c r="AP41" s="41"/>
      <c r="AR41" s="49" t="str">
        <v>Groza Elvis</v>
      </c>
      <c r="AS41" s="50">
        <v>2014</v>
      </c>
      <c r="AT41" s="50">
        <v>11.62</v>
      </c>
      <c r="AU41" s="50">
        <v>8</v>
      </c>
      <c r="AV41" s="50">
        <v>3</v>
      </c>
      <c r="AW41" s="50">
        <v>16.77</v>
      </c>
      <c r="AX41" s="50">
        <v>0</v>
      </c>
      <c r="AY41" s="50">
        <v>0</v>
      </c>
      <c r="AZ41" s="50">
        <v>16.77</v>
      </c>
      <c r="BA41" s="50">
        <v>6</v>
      </c>
      <c r="BB41" s="50">
        <v>9</v>
      </c>
      <c r="BC41" s="50">
        <v>2.79</v>
      </c>
      <c r="BD41" s="50">
        <v>0</v>
      </c>
      <c r="BE41" s="50">
        <v>0</v>
      </c>
      <c r="BF41" s="50">
        <v>2.79</v>
      </c>
      <c r="BG41" s="50">
        <v>7</v>
      </c>
      <c r="BH41" s="50">
        <v>0</v>
      </c>
      <c r="BI41" s="50" t="str">
        <v>2.09,4</v>
      </c>
      <c r="BJ41" s="50">
        <v>8</v>
      </c>
      <c r="BK41" s="50">
        <v>8</v>
      </c>
      <c r="BL41" s="50">
        <v>20</v>
      </c>
      <c r="BM41" s="52">
        <v>8</v>
      </c>
    </row>
    <row r="42" spans="2:65" ht="28.5" customHeight="1" thickBot="1">
      <c r="B42"/>
      <c r="C42"/>
      <c r="Z42" s="39" t="str">
        <f t="shared" si="8"/>
        <v>Mareks Makrjakovs</v>
      </c>
      <c r="AA42" s="39">
        <f t="shared" si="8"/>
        <v>2015</v>
      </c>
      <c r="AB42" s="39">
        <f t="shared" si="9"/>
        <v>9</v>
      </c>
      <c r="AC42" s="39" t="str">
        <f t="shared" si="9"/>
        <v/>
      </c>
      <c r="AD42" s="39">
        <f t="shared" si="10"/>
        <v>8</v>
      </c>
      <c r="AE42" s="39">
        <f t="shared" si="10"/>
        <v>7</v>
      </c>
      <c r="AF42" s="39">
        <f t="shared" si="11"/>
        <v>7</v>
      </c>
      <c r="AG42" s="39" t="str">
        <f t="shared" si="11"/>
        <v/>
      </c>
      <c r="AH42" s="39">
        <f t="shared" si="12"/>
        <v>9</v>
      </c>
      <c r="AI42" s="39" t="str">
        <f t="shared" si="12"/>
        <v/>
      </c>
      <c r="AJ42" s="39">
        <f t="shared" si="12"/>
        <v>7</v>
      </c>
      <c r="AK42" s="45">
        <f t="shared" si="12"/>
        <v>9</v>
      </c>
      <c r="AL42" s="41"/>
      <c r="AM42" s="41"/>
      <c r="AN42" s="41"/>
      <c r="AO42" s="41"/>
      <c r="AP42" s="41"/>
      <c r="AR42" s="47" t="str">
        <v>Mareks Makrjakovs</v>
      </c>
      <c r="AS42" s="48">
        <v>2015</v>
      </c>
      <c r="AT42" s="48">
        <v>12.52</v>
      </c>
      <c r="AU42" s="48">
        <v>9</v>
      </c>
      <c r="AV42" s="48">
        <v>0</v>
      </c>
      <c r="AW42" s="48">
        <v>15.18</v>
      </c>
      <c r="AX42" s="48">
        <v>0</v>
      </c>
      <c r="AY42" s="48">
        <v>0</v>
      </c>
      <c r="AZ42" s="48">
        <v>15.18</v>
      </c>
      <c r="BA42" s="48">
        <v>8</v>
      </c>
      <c r="BB42" s="48">
        <v>7</v>
      </c>
      <c r="BC42" s="48">
        <v>2.1</v>
      </c>
      <c r="BD42" s="48">
        <v>0</v>
      </c>
      <c r="BE42" s="48">
        <v>0</v>
      </c>
      <c r="BF42" s="48">
        <v>2.1</v>
      </c>
      <c r="BG42" s="48">
        <v>7</v>
      </c>
      <c r="BH42" s="48">
        <v>0</v>
      </c>
      <c r="BI42" s="48" t="str">
        <v>2.30,9</v>
      </c>
      <c r="BJ42" s="48">
        <v>9</v>
      </c>
      <c r="BK42" s="48">
        <v>0</v>
      </c>
      <c r="BL42" s="48">
        <v>7</v>
      </c>
      <c r="BM42" s="51">
        <v>9</v>
      </c>
    </row>
    <row r="43" spans="2:65" ht="28.5" customHeight="1" thickBot="1">
      <c r="B43"/>
      <c r="C43"/>
      <c r="Z43" s="40" t="str">
        <f t="shared" si="8"/>
        <v>Aglonietis Patriks</v>
      </c>
      <c r="AA43" s="40">
        <f t="shared" si="8"/>
        <v>2015</v>
      </c>
      <c r="AB43" s="40">
        <f t="shared" si="9"/>
        <v>9</v>
      </c>
      <c r="AC43" s="40" t="str">
        <f t="shared" si="9"/>
        <v/>
      </c>
      <c r="AD43" s="40" t="str">
        <f t="shared" si="10"/>
        <v/>
      </c>
      <c r="AE43" s="40" t="str">
        <f t="shared" si="10"/>
        <v/>
      </c>
      <c r="AF43" s="40">
        <f t="shared" si="11"/>
        <v>7</v>
      </c>
      <c r="AG43" s="40" t="str">
        <f t="shared" si="11"/>
        <v/>
      </c>
      <c r="AH43" s="40">
        <f t="shared" si="12"/>
        <v>9</v>
      </c>
      <c r="AI43" s="40" t="str">
        <f t="shared" si="12"/>
        <v/>
      </c>
      <c r="AJ43" s="40" t="str">
        <f t="shared" si="12"/>
        <v/>
      </c>
      <c r="AK43" s="46" t="str">
        <f t="shared" si="12"/>
        <v/>
      </c>
      <c r="AL43" s="41"/>
      <c r="AM43" s="41"/>
      <c r="AN43" s="41"/>
      <c r="AO43" s="41"/>
      <c r="AP43" s="41"/>
      <c r="AR43" s="49" t="str">
        <v>Aglonietis Patriks</v>
      </c>
      <c r="AS43" s="50">
        <v>2015</v>
      </c>
      <c r="AT43" s="50">
        <v>12</v>
      </c>
      <c r="AU43" s="50">
        <v>9</v>
      </c>
      <c r="AV43" s="50">
        <v>0</v>
      </c>
      <c r="AW43" s="50">
        <v>0</v>
      </c>
      <c r="AX43" s="50">
        <v>0</v>
      </c>
      <c r="AY43" s="50">
        <v>0</v>
      </c>
      <c r="AZ43" s="50" t="str">
        <v/>
      </c>
      <c r="BA43" s="50" t="str">
        <v/>
      </c>
      <c r="BB43" s="50" t="str">
        <v/>
      </c>
      <c r="BC43" s="50">
        <v>2.81</v>
      </c>
      <c r="BD43" s="50">
        <v>0</v>
      </c>
      <c r="BE43" s="50">
        <v>0</v>
      </c>
      <c r="BF43" s="50">
        <v>2.81</v>
      </c>
      <c r="BG43" s="50">
        <v>7</v>
      </c>
      <c r="BH43" s="50">
        <v>0</v>
      </c>
      <c r="BI43" s="50" t="str">
        <v>2.25,1</v>
      </c>
      <c r="BJ43" s="50">
        <v>9</v>
      </c>
      <c r="BK43" s="50">
        <v>0</v>
      </c>
      <c r="BL43" s="50" t="str">
        <v/>
      </c>
      <c r="BM43" s="52" t="str">
        <v/>
      </c>
    </row>
    <row r="44" spans="2:65" ht="28.5" customHeight="1" thickBot="1">
      <c r="B44"/>
      <c r="C44"/>
      <c r="Z44" s="39" t="str">
        <f t="shared" si="8"/>
        <v/>
      </c>
      <c r="AA44" s="39" t="str">
        <f t="shared" si="8"/>
        <v/>
      </c>
      <c r="AB44" s="39" t="str">
        <f t="shared" si="9"/>
        <v/>
      </c>
      <c r="AC44" s="39" t="str">
        <f t="shared" si="9"/>
        <v/>
      </c>
      <c r="AD44" s="39" t="str">
        <f t="shared" si="10"/>
        <v/>
      </c>
      <c r="AE44" s="39" t="str">
        <f t="shared" si="10"/>
        <v/>
      </c>
      <c r="AF44" s="39" t="str">
        <f t="shared" si="11"/>
        <v/>
      </c>
      <c r="AG44" s="39" t="str">
        <f t="shared" si="11"/>
        <v/>
      </c>
      <c r="AH44" s="39" t="str">
        <f t="shared" si="12"/>
        <v/>
      </c>
      <c r="AI44" s="39" t="str">
        <f t="shared" si="12"/>
        <v/>
      </c>
      <c r="AJ44" s="39" t="str">
        <f t="shared" si="12"/>
        <v/>
      </c>
      <c r="AK44" s="45" t="str">
        <f t="shared" si="12"/>
        <v/>
      </c>
      <c r="AL44" s="41"/>
      <c r="AM44" s="41"/>
      <c r="AN44" s="41"/>
      <c r="AO44" s="41"/>
      <c r="AP44" s="41"/>
      <c r="AR44" s="47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51"/>
    </row>
  </sheetData>
  <sortState xmlns:xlrd2="http://schemas.microsoft.com/office/spreadsheetml/2017/richdata2" ref="B6:W15">
    <sortCondition ref="W6:W15"/>
  </sortState>
  <mergeCells count="25">
    <mergeCell ref="BM32:BM33"/>
    <mergeCell ref="AA29:AK30"/>
    <mergeCell ref="C2:W3"/>
    <mergeCell ref="AW32:BB32"/>
    <mergeCell ref="BC32:BH32"/>
    <mergeCell ref="BI32:BK32"/>
    <mergeCell ref="AA32:AA33"/>
    <mergeCell ref="AK32:AK33"/>
    <mergeCell ref="AR32:AR33"/>
    <mergeCell ref="AS32:AS33"/>
    <mergeCell ref="AB32:AC32"/>
    <mergeCell ref="AD32:AE32"/>
    <mergeCell ref="AF32:AG32"/>
    <mergeCell ref="AH32:AI32"/>
    <mergeCell ref="AT32:AV32"/>
    <mergeCell ref="AA31:AK31"/>
    <mergeCell ref="A4:A5"/>
    <mergeCell ref="B4:B5"/>
    <mergeCell ref="C4:C5"/>
    <mergeCell ref="W4:W5"/>
    <mergeCell ref="Z31:Z33"/>
    <mergeCell ref="D4:F4"/>
    <mergeCell ref="G4:L4"/>
    <mergeCell ref="M4:R4"/>
    <mergeCell ref="S4:U4"/>
  </mergeCells>
  <dataValidations count="4">
    <dataValidation type="decimal" allowBlank="1" showInputMessage="1" showErrorMessage="1" errorTitle="Kļūda datu ievadē" error="Tikai decimālskaitļi_x000a_Min 0,01_x000a_Max 60,00_x000a_" sqref="D6:D15" xr:uid="{00000000-0002-0000-0200-000000000000}">
      <formula1>0.01</formula1>
      <formula2>60</formula2>
    </dataValidation>
    <dataValidation type="decimal" allowBlank="1" showInputMessage="1" showErrorMessage="1" errorTitle="Kļūda datu ievadē" error="Tikai decimālskaitļi_x000a_Min 0,01_x000a_Max 150_x000a_" sqref="O6:O15 G6:I15" xr:uid="{00000000-0002-0000-0200-000001000000}">
      <formula1>0.01</formula1>
      <formula2>150</formula2>
    </dataValidation>
    <dataValidation allowBlank="1" showInputMessage="1" showErrorMessage="1" promptTitle="Datu ievade" prompt="Obligāti tekstu vadīt tā:_x000a_m.ss,00_x000a_Sekot līdzi punktu un komatu novietojam_x000a_Min vērtība 0.00,1_x000a_Min vērtība 5.22,22" sqref="S6:S15" xr:uid="{00000000-0002-0000-0200-000002000000}"/>
    <dataValidation type="decimal" allowBlank="1" showInputMessage="1" showErrorMessage="1" errorTitle="Kļūda datu ievadē" error="Tikai decimālskaitļi_x000a_Min 0,01_x000a_Max 10,00_x000a_" sqref="M6:N15" xr:uid="{00000000-0002-0000-0200-000003000000}">
      <formula1>0.01</formula1>
      <formula2>10</formula2>
    </dataValidation>
  </dataValidation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N33"/>
  <sheetViews>
    <sheetView topLeftCell="A28" zoomScale="85" zoomScaleNormal="85" workbookViewId="0">
      <selection activeCell="A28" sqref="A28:XFD44"/>
    </sheetView>
  </sheetViews>
  <sheetFormatPr defaultColWidth="9" defaultRowHeight="15"/>
  <cols>
    <col min="1" max="1" width="4.140625" customWidth="1"/>
    <col min="2" max="2" width="16.140625" style="20" customWidth="1"/>
    <col min="3" max="3" width="6.7109375" style="20" customWidth="1"/>
    <col min="4" max="4" width="6.85546875" customWidth="1"/>
    <col min="5" max="5" width="4.42578125" customWidth="1"/>
    <col min="6" max="6" width="5.140625" customWidth="1"/>
    <col min="7" max="7" width="6.85546875" customWidth="1"/>
    <col min="8" max="8" width="6.7109375" customWidth="1"/>
    <col min="9" max="9" width="5.5703125" customWidth="1"/>
    <col min="10" max="10" width="6.85546875" customWidth="1"/>
    <col min="11" max="11" width="4.5703125" customWidth="1"/>
    <col min="12" max="12" width="5.28515625" customWidth="1"/>
    <col min="13" max="13" width="6.140625" customWidth="1"/>
    <col min="14" max="14" width="3.85546875" customWidth="1"/>
    <col min="15" max="15" width="3.5703125" customWidth="1"/>
    <col min="16" max="16" width="6.28515625" customWidth="1"/>
    <col min="17" max="17" width="4.140625" customWidth="1"/>
    <col min="18" max="18" width="6" customWidth="1"/>
    <col min="19" max="19" width="7.7109375" customWidth="1"/>
    <col min="20" max="20" width="5.42578125" customWidth="1"/>
    <col min="21" max="21" width="4.7109375" customWidth="1"/>
    <col min="22" max="22" width="7.140625" customWidth="1"/>
    <col min="23" max="23" width="6.42578125" customWidth="1"/>
    <col min="26" max="26" width="30.5703125" customWidth="1"/>
    <col min="27" max="27" width="11.42578125" customWidth="1"/>
    <col min="31" max="31" width="10.5703125" customWidth="1"/>
    <col min="43" max="43" width="9" hidden="1" customWidth="1"/>
    <col min="44" max="44" width="23.140625" hidden="1" customWidth="1"/>
    <col min="45" max="66" width="9" hidden="1" customWidth="1"/>
  </cols>
  <sheetData>
    <row r="1" spans="1:42" ht="15.75" thickBot="1"/>
    <row r="2" spans="1:42" ht="15.6" customHeight="1">
      <c r="B2" s="21" t="s">
        <v>12</v>
      </c>
      <c r="C2" s="121" t="s">
        <v>282</v>
      </c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1"/>
    </row>
    <row r="3" spans="1:42" ht="15.95" customHeight="1" thickBot="1">
      <c r="B3" s="22" t="s">
        <v>74</v>
      </c>
      <c r="C3" s="12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3"/>
    </row>
    <row r="4" spans="1:42" ht="28.5" customHeight="1" thickBot="1">
      <c r="A4" s="68" t="s">
        <v>14</v>
      </c>
      <c r="B4" s="70" t="s">
        <v>15</v>
      </c>
      <c r="C4" s="72" t="s">
        <v>16</v>
      </c>
      <c r="D4" s="78" t="s">
        <v>17</v>
      </c>
      <c r="E4" s="79"/>
      <c r="F4" s="80"/>
      <c r="G4" s="78" t="s">
        <v>18</v>
      </c>
      <c r="H4" s="79"/>
      <c r="I4" s="79"/>
      <c r="J4" s="79"/>
      <c r="K4" s="79"/>
      <c r="L4" s="80"/>
      <c r="M4" s="81" t="s">
        <v>3</v>
      </c>
      <c r="N4" s="82"/>
      <c r="O4" s="82"/>
      <c r="P4" s="82"/>
      <c r="Q4" s="82"/>
      <c r="R4" s="83"/>
      <c r="S4" s="78" t="s">
        <v>19</v>
      </c>
      <c r="T4" s="79"/>
      <c r="U4" s="80"/>
      <c r="V4" s="31" t="s">
        <v>20</v>
      </c>
      <c r="W4" s="73" t="s">
        <v>21</v>
      </c>
    </row>
    <row r="5" spans="1:42" ht="18" customHeight="1" thickBot="1">
      <c r="A5" s="69"/>
      <c r="B5" s="71"/>
      <c r="C5" s="71"/>
      <c r="D5" s="24" t="s">
        <v>22</v>
      </c>
      <c r="E5" s="25" t="s">
        <v>23</v>
      </c>
      <c r="F5" s="26" t="s">
        <v>24</v>
      </c>
      <c r="G5" s="24" t="s">
        <v>25</v>
      </c>
      <c r="H5" s="27" t="s">
        <v>26</v>
      </c>
      <c r="I5" s="27" t="s">
        <v>27</v>
      </c>
      <c r="J5" s="27" t="s">
        <v>28</v>
      </c>
      <c r="K5" s="25" t="s">
        <v>23</v>
      </c>
      <c r="L5" s="28" t="s">
        <v>24</v>
      </c>
      <c r="M5" s="29" t="s">
        <v>25</v>
      </c>
      <c r="N5" s="30" t="s">
        <v>26</v>
      </c>
      <c r="O5" s="30" t="s">
        <v>27</v>
      </c>
      <c r="P5" s="30" t="s">
        <v>28</v>
      </c>
      <c r="Q5" s="33" t="s">
        <v>23</v>
      </c>
      <c r="R5" s="26" t="s">
        <v>24</v>
      </c>
      <c r="S5" s="24" t="s">
        <v>22</v>
      </c>
      <c r="T5" s="25" t="s">
        <v>23</v>
      </c>
      <c r="U5" s="26" t="s">
        <v>24</v>
      </c>
      <c r="V5" s="23" t="s">
        <v>29</v>
      </c>
      <c r="W5" s="74"/>
    </row>
    <row r="6" spans="1:42" ht="15.75" thickBot="1">
      <c r="A6" s="53">
        <v>1</v>
      </c>
      <c r="B6" s="58" t="s">
        <v>77</v>
      </c>
      <c r="C6" s="59">
        <v>2016</v>
      </c>
      <c r="D6" s="60">
        <v>10.51</v>
      </c>
      <c r="E6" s="61">
        <f t="shared" ref="E6:E12" si="0">IFERROR(RANK(F6,$F$6:$F$12,0),"")</f>
        <v>2</v>
      </c>
      <c r="F6" s="62">
        <f>IF(D6="","",_xlfn.XLOOKUP(D6,punkti!$J$2:$J$153,punkti!$L$2:$L$153,,1))</f>
        <v>33</v>
      </c>
      <c r="G6" s="60">
        <v>15.08</v>
      </c>
      <c r="H6" s="60"/>
      <c r="I6" s="60"/>
      <c r="J6" s="60">
        <f t="shared" ref="J6:J12" si="1">IF(MAX(G6:I6)=0,"",MAX(G6:I6))</f>
        <v>15.08</v>
      </c>
      <c r="K6" s="61">
        <f t="shared" ref="K6:K12" si="2">IFERROR(RANK(L6,$L$6:$L$12,0),"")</f>
        <v>2</v>
      </c>
      <c r="L6" s="62">
        <f>IF(J6="","",_xlfn.XLOOKUP(J6,punkti!$N$2:$N$153,punkti!$O$2:$O$153,,-1))</f>
        <v>14</v>
      </c>
      <c r="M6" s="60">
        <v>2.82</v>
      </c>
      <c r="N6" s="60"/>
      <c r="O6" s="60"/>
      <c r="P6" s="60">
        <f t="shared" ref="P6:P12" si="3">IF(MAX(M6:O6)=0,"",MAX(M6:O6))</f>
        <v>2.82</v>
      </c>
      <c r="Q6" s="61">
        <f t="shared" ref="Q6:Q12" si="4">IFERROR(RANK(R6,$R$6:$R$12,0),"")</f>
        <v>4</v>
      </c>
      <c r="R6" s="62">
        <f>IF(P6="","",_xlfn.XLOOKUP(P6,punkti!$M$2:$M$153,punkti!$O$2:$O$153,,-1))</f>
        <v>17</v>
      </c>
      <c r="S6" s="63" t="s">
        <v>78</v>
      </c>
      <c r="T6" s="61">
        <f t="shared" ref="T6:T12" si="5">IFERROR(RANK(U6,$U$6:$U$12,0),"")</f>
        <v>2</v>
      </c>
      <c r="U6" s="62">
        <f>IF(S6="","",_xlfn.XLOOKUP(S6,punkti!$K$2:$K$153,punkti!$L$2:$L$153,,1))</f>
        <v>29</v>
      </c>
      <c r="V6" s="64">
        <f t="shared" ref="V6:V12" si="6">IF(SUM(F6,L6,R6,U6)=0,"",SUM(F6,L6,R6,U6))</f>
        <v>93</v>
      </c>
      <c r="W6" s="65">
        <f t="shared" ref="W6:W12" si="7">IFERROR(RANK(V6,$V$6:$V$12,0),"")</f>
        <v>1</v>
      </c>
    </row>
    <row r="7" spans="1:42" ht="15.75" thickBot="1">
      <c r="A7" s="53">
        <v>2</v>
      </c>
      <c r="B7" s="58" t="s">
        <v>79</v>
      </c>
      <c r="C7" s="59">
        <v>2016</v>
      </c>
      <c r="D7" s="60">
        <v>10.29</v>
      </c>
      <c r="E7" s="61">
        <f t="shared" si="0"/>
        <v>1</v>
      </c>
      <c r="F7" s="62">
        <f>IF(D7="","",_xlfn.XLOOKUP(D7,punkti!$J$2:$J$153,punkti!$L$2:$L$153,,1))</f>
        <v>39</v>
      </c>
      <c r="G7" s="60">
        <v>11.93</v>
      </c>
      <c r="H7" s="60"/>
      <c r="I7" s="60"/>
      <c r="J7" s="60">
        <f t="shared" si="1"/>
        <v>11.93</v>
      </c>
      <c r="K7" s="61">
        <f t="shared" si="2"/>
        <v>4</v>
      </c>
      <c r="L7" s="62">
        <f>IF(J7="","",_xlfn.XLOOKUP(J7,punkti!$N$2:$N$153,punkti!$O$2:$O$153,,-1))</f>
        <v>8</v>
      </c>
      <c r="M7" s="60">
        <v>2.84</v>
      </c>
      <c r="N7" s="60"/>
      <c r="O7" s="60"/>
      <c r="P7" s="60">
        <f t="shared" si="3"/>
        <v>2.84</v>
      </c>
      <c r="Q7" s="61">
        <f t="shared" si="4"/>
        <v>3</v>
      </c>
      <c r="R7" s="62">
        <f>IF(P7="","",_xlfn.XLOOKUP(P7,punkti!$M$2:$M$153,punkti!$O$2:$O$153,,-1))</f>
        <v>18</v>
      </c>
      <c r="S7" s="63" t="s">
        <v>80</v>
      </c>
      <c r="T7" s="61">
        <f t="shared" si="5"/>
        <v>3</v>
      </c>
      <c r="U7" s="62">
        <f>IF(S7="","",_xlfn.XLOOKUP(S7,punkti!$K$2:$K$153,punkti!$L$2:$L$153,,1))</f>
        <v>27</v>
      </c>
      <c r="V7" s="64">
        <f t="shared" si="6"/>
        <v>92</v>
      </c>
      <c r="W7" s="65">
        <f t="shared" si="7"/>
        <v>2</v>
      </c>
    </row>
    <row r="8" spans="1:42" ht="15.75" thickBot="1">
      <c r="A8" s="53">
        <v>3</v>
      </c>
      <c r="B8" s="58" t="s">
        <v>83</v>
      </c>
      <c r="C8" s="59">
        <v>2016</v>
      </c>
      <c r="D8" s="60">
        <v>10.63</v>
      </c>
      <c r="E8" s="61">
        <f t="shared" si="0"/>
        <v>4</v>
      </c>
      <c r="F8" s="62">
        <f>IF(D8="","",_xlfn.XLOOKUP(D8,punkti!$J$2:$J$153,punkti!$L$2:$L$153,,1))</f>
        <v>31</v>
      </c>
      <c r="G8" s="60">
        <v>10.6</v>
      </c>
      <c r="H8" s="60"/>
      <c r="I8" s="60"/>
      <c r="J8" s="60">
        <f t="shared" si="1"/>
        <v>10.6</v>
      </c>
      <c r="K8" s="61">
        <f t="shared" si="2"/>
        <v>5</v>
      </c>
      <c r="L8" s="62">
        <f>IF(J8="","",_xlfn.XLOOKUP(J8,punkti!$N$2:$N$153,punkti!$O$2:$O$153,,-1))</f>
        <v>6</v>
      </c>
      <c r="M8" s="60">
        <v>2.82</v>
      </c>
      <c r="N8" s="60"/>
      <c r="O8" s="60"/>
      <c r="P8" s="60">
        <f t="shared" si="3"/>
        <v>2.82</v>
      </c>
      <c r="Q8" s="61">
        <f t="shared" si="4"/>
        <v>4</v>
      </c>
      <c r="R8" s="62">
        <f>IF(P8="","",_xlfn.XLOOKUP(P8,punkti!$M$2:$M$153,punkti!$O$2:$O$153,,-1))</f>
        <v>17</v>
      </c>
      <c r="S8" s="63" t="s">
        <v>84</v>
      </c>
      <c r="T8" s="61">
        <f t="shared" si="5"/>
        <v>1</v>
      </c>
      <c r="U8" s="62">
        <f>IF(S8="","",_xlfn.XLOOKUP(S8,punkti!$K$2:$K$153,punkti!$L$2:$L$153,,1))</f>
        <v>34</v>
      </c>
      <c r="V8" s="64">
        <f t="shared" si="6"/>
        <v>88</v>
      </c>
      <c r="W8" s="65">
        <f t="shared" si="7"/>
        <v>3</v>
      </c>
    </row>
    <row r="9" spans="1:42" ht="15.75" thickBot="1">
      <c r="A9" s="53">
        <v>4</v>
      </c>
      <c r="B9" s="58" t="s">
        <v>85</v>
      </c>
      <c r="C9" s="59">
        <v>2016</v>
      </c>
      <c r="D9" s="60">
        <v>10.53</v>
      </c>
      <c r="E9" s="61">
        <f t="shared" si="0"/>
        <v>2</v>
      </c>
      <c r="F9" s="62">
        <f>IF(D9="","",_xlfn.XLOOKUP(D9,punkti!$J$2:$J$153,punkti!$L$2:$L$153,,1))</f>
        <v>33</v>
      </c>
      <c r="G9" s="60">
        <v>16.16</v>
      </c>
      <c r="H9" s="60"/>
      <c r="I9" s="60"/>
      <c r="J9" s="60">
        <f t="shared" si="1"/>
        <v>16.16</v>
      </c>
      <c r="K9" s="61">
        <f t="shared" si="2"/>
        <v>1</v>
      </c>
      <c r="L9" s="62">
        <f>IF(J9="","",_xlfn.XLOOKUP(J9,punkti!$N$2:$N$153,punkti!$O$2:$O$153,,-1))</f>
        <v>16</v>
      </c>
      <c r="M9" s="60">
        <v>3.1</v>
      </c>
      <c r="N9" s="60"/>
      <c r="O9" s="60"/>
      <c r="P9" s="60">
        <f t="shared" si="3"/>
        <v>3.1</v>
      </c>
      <c r="Q9" s="61">
        <f t="shared" si="4"/>
        <v>1</v>
      </c>
      <c r="R9" s="62">
        <f>IF(P9="","",_xlfn.XLOOKUP(P9,punkti!$M$2:$M$153,punkti!$O$2:$O$153,,-1))</f>
        <v>26</v>
      </c>
      <c r="S9" s="63" t="s">
        <v>68</v>
      </c>
      <c r="T9" s="61">
        <f t="shared" si="5"/>
        <v>5</v>
      </c>
      <c r="U9" s="62">
        <f>IF(S9="","",_xlfn.XLOOKUP(S9,punkti!$K$2:$K$153,punkti!$L$2:$L$153,,1))</f>
        <v>9</v>
      </c>
      <c r="V9" s="64">
        <f t="shared" si="6"/>
        <v>84</v>
      </c>
      <c r="W9" s="65">
        <f t="shared" si="7"/>
        <v>4</v>
      </c>
    </row>
    <row r="10" spans="1:42" ht="15.75" thickBot="1">
      <c r="A10" s="53">
        <v>5</v>
      </c>
      <c r="B10" s="58" t="s">
        <v>81</v>
      </c>
      <c r="C10" s="59">
        <v>2017</v>
      </c>
      <c r="D10" s="60">
        <v>11.07</v>
      </c>
      <c r="E10" s="61">
        <f t="shared" si="0"/>
        <v>5</v>
      </c>
      <c r="F10" s="62">
        <f>IF(D10="","",_xlfn.XLOOKUP(D10,punkti!$J$2:$J$153,punkti!$L$2:$L$153,,1))</f>
        <v>22</v>
      </c>
      <c r="G10" s="60">
        <v>8.36</v>
      </c>
      <c r="H10" s="60"/>
      <c r="I10" s="60"/>
      <c r="J10" s="60">
        <f t="shared" si="1"/>
        <v>8.36</v>
      </c>
      <c r="K10" s="61">
        <f t="shared" si="2"/>
        <v>6</v>
      </c>
      <c r="L10" s="62">
        <f>IF(J10="","",_xlfn.XLOOKUP(J10,punkti!$N$2:$N$153,punkti!$O$2:$O$153,,-1))</f>
        <v>2</v>
      </c>
      <c r="M10" s="60">
        <v>2.76</v>
      </c>
      <c r="N10" s="60"/>
      <c r="O10" s="60"/>
      <c r="P10" s="60">
        <f t="shared" si="3"/>
        <v>2.76</v>
      </c>
      <c r="Q10" s="61">
        <f t="shared" si="4"/>
        <v>7</v>
      </c>
      <c r="R10" s="62">
        <f>IF(P10="","",_xlfn.XLOOKUP(P10,punkti!$M$2:$M$153,punkti!$O$2:$O$153,,-1))</f>
        <v>15</v>
      </c>
      <c r="S10" s="63" t="s">
        <v>82</v>
      </c>
      <c r="T10" s="61">
        <f t="shared" si="5"/>
        <v>4</v>
      </c>
      <c r="U10" s="62">
        <f>IF(S10="","",_xlfn.XLOOKUP(S10,punkti!$K$2:$K$153,punkti!$L$2:$L$153,,1))</f>
        <v>18</v>
      </c>
      <c r="V10" s="64">
        <f t="shared" si="6"/>
        <v>57</v>
      </c>
      <c r="W10" s="65">
        <f t="shared" si="7"/>
        <v>5</v>
      </c>
    </row>
    <row r="11" spans="1:42" ht="15.75" thickBot="1">
      <c r="A11" s="53">
        <v>6</v>
      </c>
      <c r="B11" s="58" t="s">
        <v>86</v>
      </c>
      <c r="C11" s="59">
        <v>2016</v>
      </c>
      <c r="D11" s="60">
        <v>11.93</v>
      </c>
      <c r="E11" s="61">
        <f t="shared" si="0"/>
        <v>6</v>
      </c>
      <c r="F11" s="62">
        <f>IF(D11="","",_xlfn.XLOOKUP(D11,punkti!$J$2:$J$153,punkti!$L$2:$L$153,,1))</f>
        <v>9</v>
      </c>
      <c r="G11" s="60">
        <v>14.21</v>
      </c>
      <c r="H11" s="60"/>
      <c r="I11" s="60"/>
      <c r="J11" s="60">
        <f t="shared" si="1"/>
        <v>14.21</v>
      </c>
      <c r="K11" s="61">
        <f t="shared" si="2"/>
        <v>3</v>
      </c>
      <c r="L11" s="62">
        <f>IF(J11="","",_xlfn.XLOOKUP(J11,punkti!$N$2:$N$153,punkti!$O$2:$O$153,,-1))</f>
        <v>13</v>
      </c>
      <c r="M11" s="60">
        <v>3.03</v>
      </c>
      <c r="N11" s="60"/>
      <c r="O11" s="60"/>
      <c r="P11" s="60">
        <f t="shared" si="3"/>
        <v>3.03</v>
      </c>
      <c r="Q11" s="61">
        <f t="shared" si="4"/>
        <v>2</v>
      </c>
      <c r="R11" s="62">
        <f>IF(P11="","",_xlfn.XLOOKUP(P11,punkti!$M$2:$M$153,punkti!$O$2:$O$153,,-1))</f>
        <v>24</v>
      </c>
      <c r="S11" s="63" t="s">
        <v>87</v>
      </c>
      <c r="T11" s="61">
        <f t="shared" si="5"/>
        <v>5</v>
      </c>
      <c r="U11" s="62">
        <f>IF(S11="","",_xlfn.XLOOKUP(S11,punkti!$K$2:$K$153,punkti!$L$2:$L$153,,1))</f>
        <v>9</v>
      </c>
      <c r="V11" s="64">
        <f t="shared" si="6"/>
        <v>55</v>
      </c>
      <c r="W11" s="65">
        <f t="shared" si="7"/>
        <v>6</v>
      </c>
    </row>
    <row r="12" spans="1:42" ht="15.75" thickBot="1">
      <c r="A12" s="53">
        <v>7</v>
      </c>
      <c r="B12" s="58" t="s">
        <v>75</v>
      </c>
      <c r="C12" s="59">
        <v>2016</v>
      </c>
      <c r="D12" s="60">
        <v>12.35</v>
      </c>
      <c r="E12" s="61">
        <f t="shared" si="0"/>
        <v>7</v>
      </c>
      <c r="F12" s="62">
        <f>IF(D12="","",_xlfn.XLOOKUP(D12,punkti!$J$2:$J$153,punkti!$L$2:$L$153,,1))</f>
        <v>5</v>
      </c>
      <c r="G12" s="60">
        <v>8.65</v>
      </c>
      <c r="H12" s="60"/>
      <c r="I12" s="60"/>
      <c r="J12" s="60">
        <f t="shared" si="1"/>
        <v>8.65</v>
      </c>
      <c r="K12" s="61">
        <f t="shared" si="2"/>
        <v>6</v>
      </c>
      <c r="L12" s="62">
        <f>IF(J12="","",_xlfn.XLOOKUP(J12,punkti!$N$2:$N$153,punkti!$O$2:$O$153,,-1))</f>
        <v>2</v>
      </c>
      <c r="M12" s="60">
        <v>2.81</v>
      </c>
      <c r="N12" s="60"/>
      <c r="O12" s="60"/>
      <c r="P12" s="60">
        <f t="shared" si="3"/>
        <v>2.81</v>
      </c>
      <c r="Q12" s="61">
        <f t="shared" si="4"/>
        <v>4</v>
      </c>
      <c r="R12" s="62">
        <f>IF(P12="","",_xlfn.XLOOKUP(P12,punkti!$M$2:$M$153,punkti!$O$2:$O$153,,-1))</f>
        <v>17</v>
      </c>
      <c r="S12" s="63" t="s">
        <v>76</v>
      </c>
      <c r="T12" s="61">
        <f t="shared" si="5"/>
        <v>7</v>
      </c>
      <c r="U12" s="62">
        <f>IF(S12="","",_xlfn.XLOOKUP(S12,punkti!$K$2:$K$153,punkti!$L$2:$L$153,,1))</f>
        <v>0</v>
      </c>
      <c r="V12" s="64">
        <f t="shared" si="6"/>
        <v>24</v>
      </c>
      <c r="W12" s="65">
        <f t="shared" si="7"/>
        <v>7</v>
      </c>
    </row>
    <row r="14" spans="1:42" ht="15.75" thickBot="1"/>
    <row r="15" spans="1:42" ht="21">
      <c r="Z15" s="34" t="str">
        <f>B2</f>
        <v>Vecuma grupa</v>
      </c>
      <c r="AA15" s="90" t="s">
        <v>280</v>
      </c>
      <c r="AB15" s="90"/>
      <c r="AC15" s="90"/>
      <c r="AD15" s="90"/>
      <c r="AE15" s="90"/>
      <c r="AF15" s="90"/>
      <c r="AG15" s="90"/>
      <c r="AH15" s="90"/>
      <c r="AI15" s="90"/>
      <c r="AJ15" s="90"/>
      <c r="AK15" s="91"/>
      <c r="AL15" s="41"/>
      <c r="AM15" s="41"/>
      <c r="AN15" s="41"/>
      <c r="AO15" s="41"/>
      <c r="AP15" s="41"/>
    </row>
    <row r="16" spans="1:42" ht="21.75" thickBot="1">
      <c r="Z16" s="35" t="str">
        <f>B3</f>
        <v>U10 meitenes</v>
      </c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3"/>
      <c r="AL16" s="41"/>
      <c r="AM16" s="41"/>
      <c r="AN16" s="41"/>
      <c r="AO16" s="41"/>
      <c r="AP16" s="41"/>
    </row>
    <row r="17" spans="2:65" ht="30" customHeight="1" thickBot="1">
      <c r="Z17" s="75" t="s">
        <v>15</v>
      </c>
      <c r="AA17" s="108" t="s">
        <v>52</v>
      </c>
      <c r="AB17" s="109"/>
      <c r="AC17" s="109"/>
      <c r="AD17" s="109"/>
      <c r="AE17" s="109"/>
      <c r="AF17" s="109"/>
      <c r="AG17" s="109"/>
      <c r="AH17" s="109"/>
      <c r="AI17" s="109"/>
      <c r="AJ17" s="109"/>
      <c r="AK17" s="110"/>
      <c r="AL17" s="41"/>
      <c r="AM17" s="41"/>
      <c r="AN17" s="41"/>
      <c r="AO17" s="41"/>
      <c r="AP17" s="41"/>
    </row>
    <row r="18" spans="2:65" ht="38.450000000000003" customHeight="1" thickBot="1">
      <c r="Z18" s="76"/>
      <c r="AA18" s="100" t="s">
        <v>16</v>
      </c>
      <c r="AB18" s="102" t="s">
        <v>17</v>
      </c>
      <c r="AC18" s="103"/>
      <c r="AD18" s="104" t="s">
        <v>18</v>
      </c>
      <c r="AE18" s="105"/>
      <c r="AF18" s="106" t="s">
        <v>3</v>
      </c>
      <c r="AG18" s="107"/>
      <c r="AH18" s="102" t="s">
        <v>53</v>
      </c>
      <c r="AI18" s="103"/>
      <c r="AJ18" s="32" t="s">
        <v>20</v>
      </c>
      <c r="AK18" s="73" t="s">
        <v>21</v>
      </c>
      <c r="AL18" s="42"/>
      <c r="AM18" s="42"/>
      <c r="AN18" s="42"/>
      <c r="AO18" s="42"/>
      <c r="AP18" s="42"/>
      <c r="AR18" s="70" t="s">
        <v>15</v>
      </c>
      <c r="AS18" s="72" t="s">
        <v>16</v>
      </c>
      <c r="AT18" s="94" t="s">
        <v>17</v>
      </c>
      <c r="AU18" s="95"/>
      <c r="AV18" s="96"/>
      <c r="AW18" s="94" t="s">
        <v>18</v>
      </c>
      <c r="AX18" s="95"/>
      <c r="AY18" s="95"/>
      <c r="AZ18" s="95"/>
      <c r="BA18" s="95"/>
      <c r="BB18" s="96"/>
      <c r="BC18" s="97" t="s">
        <v>3</v>
      </c>
      <c r="BD18" s="98"/>
      <c r="BE18" s="98"/>
      <c r="BF18" s="98"/>
      <c r="BG18" s="98"/>
      <c r="BH18" s="99"/>
      <c r="BI18" s="94" t="s">
        <v>53</v>
      </c>
      <c r="BJ18" s="95"/>
      <c r="BK18" s="96"/>
      <c r="BL18" s="23" t="s">
        <v>20</v>
      </c>
      <c r="BM18" s="84" t="s">
        <v>21</v>
      </c>
    </row>
    <row r="19" spans="2:65" ht="27.6" customHeight="1" thickBot="1">
      <c r="B19"/>
      <c r="C19"/>
      <c r="Z19" s="77"/>
      <c r="AA19" s="101"/>
      <c r="AB19" s="36" t="s">
        <v>23</v>
      </c>
      <c r="AC19" s="37" t="s">
        <v>24</v>
      </c>
      <c r="AD19" s="36" t="s">
        <v>23</v>
      </c>
      <c r="AE19" s="38" t="s">
        <v>24</v>
      </c>
      <c r="AF19" s="43" t="s">
        <v>23</v>
      </c>
      <c r="AG19" s="37" t="s">
        <v>24</v>
      </c>
      <c r="AH19" s="36" t="s">
        <v>23</v>
      </c>
      <c r="AI19" s="37" t="s">
        <v>24</v>
      </c>
      <c r="AJ19" s="44" t="s">
        <v>29</v>
      </c>
      <c r="AK19" s="74"/>
      <c r="AL19" s="41"/>
      <c r="AM19" s="41"/>
      <c r="AN19" s="41"/>
      <c r="AO19" s="41"/>
      <c r="AP19" s="41"/>
      <c r="AR19" s="70"/>
      <c r="AS19" s="70"/>
      <c r="AT19" s="24" t="s">
        <v>22</v>
      </c>
      <c r="AU19" s="25" t="s">
        <v>23</v>
      </c>
      <c r="AV19" s="26" t="s">
        <v>24</v>
      </c>
      <c r="AW19" s="24" t="s">
        <v>25</v>
      </c>
      <c r="AX19" s="27" t="s">
        <v>26</v>
      </c>
      <c r="AY19" s="27" t="s">
        <v>27</v>
      </c>
      <c r="AZ19" s="27" t="s">
        <v>28</v>
      </c>
      <c r="BA19" s="25" t="s">
        <v>23</v>
      </c>
      <c r="BB19" s="28" t="s">
        <v>24</v>
      </c>
      <c r="BC19" s="29" t="s">
        <v>25</v>
      </c>
      <c r="BD19" s="30" t="s">
        <v>26</v>
      </c>
      <c r="BE19" s="30" t="s">
        <v>27</v>
      </c>
      <c r="BF19" s="30" t="s">
        <v>28</v>
      </c>
      <c r="BG19" s="33" t="s">
        <v>23</v>
      </c>
      <c r="BH19" s="26" t="s">
        <v>24</v>
      </c>
      <c r="BI19" s="24" t="s">
        <v>22</v>
      </c>
      <c r="BJ19" s="25" t="s">
        <v>23</v>
      </c>
      <c r="BK19" s="26" t="s">
        <v>24</v>
      </c>
      <c r="BL19" s="23" t="s">
        <v>29</v>
      </c>
      <c r="BM19" s="85"/>
    </row>
    <row r="20" spans="2:65" ht="30" customHeight="1" thickBot="1">
      <c r="B20"/>
      <c r="C20"/>
      <c r="Z20" s="39" t="str">
        <f>IF(AR20=0,"",AR20)</f>
        <v>Neiceniece Laine</v>
      </c>
      <c r="AA20" s="39">
        <f>IF(AS20=0,"",AS20)</f>
        <v>2016</v>
      </c>
      <c r="AB20" s="39">
        <f>IF(AU20=0,"",AU20)</f>
        <v>2</v>
      </c>
      <c r="AC20" s="39">
        <f>IF(AV20=0,"",AV20)</f>
        <v>33</v>
      </c>
      <c r="AD20" s="39">
        <f>IF(BA20=0,"",BA20)</f>
        <v>2</v>
      </c>
      <c r="AE20" s="39">
        <f>IF(BB20=0,"",BB20)</f>
        <v>14</v>
      </c>
      <c r="AF20" s="39">
        <f>IF(BG20=0,"",BG20)</f>
        <v>4</v>
      </c>
      <c r="AG20" s="39">
        <f>IF(BH20=0,"",BH20)</f>
        <v>17</v>
      </c>
      <c r="AH20" s="39">
        <f>IF(BJ20=0,"",BJ20)</f>
        <v>2</v>
      </c>
      <c r="AI20" s="39">
        <f>IF(BK20=0,"",BK20)</f>
        <v>29</v>
      </c>
      <c r="AJ20" s="39">
        <f>IF(BL20=0,"",BL20)</f>
        <v>93</v>
      </c>
      <c r="AK20" s="45">
        <f>IF(BM20=0,"",BM20)</f>
        <v>1</v>
      </c>
      <c r="AL20" s="41"/>
      <c r="AM20" s="41"/>
      <c r="AN20" s="41"/>
      <c r="AO20" s="41"/>
      <c r="AP20" s="41"/>
      <c r="AR20" s="47" t="str" cm="1">
        <f t="array" ref="AR20:BM26">_xlfn._xlws.SORT(B6:W12,22,1)</f>
        <v>Neiceniece Laine</v>
      </c>
      <c r="AS20" s="48">
        <v>2016</v>
      </c>
      <c r="AT20" s="48">
        <v>10.51</v>
      </c>
      <c r="AU20" s="48">
        <v>2</v>
      </c>
      <c r="AV20" s="48">
        <v>33</v>
      </c>
      <c r="AW20" s="48">
        <v>15.08</v>
      </c>
      <c r="AX20" s="48">
        <v>0</v>
      </c>
      <c r="AY20" s="48">
        <v>0</v>
      </c>
      <c r="AZ20" s="48">
        <v>15.08</v>
      </c>
      <c r="BA20" s="48">
        <v>2</v>
      </c>
      <c r="BB20" s="48">
        <v>14</v>
      </c>
      <c r="BC20" s="48">
        <v>2.82</v>
      </c>
      <c r="BD20" s="48">
        <v>0</v>
      </c>
      <c r="BE20" s="48">
        <v>0</v>
      </c>
      <c r="BF20" s="48">
        <v>2.82</v>
      </c>
      <c r="BG20" s="48">
        <v>4</v>
      </c>
      <c r="BH20" s="48">
        <v>17</v>
      </c>
      <c r="BI20" s="48" t="str">
        <v>1.53,2</v>
      </c>
      <c r="BJ20" s="48">
        <v>2</v>
      </c>
      <c r="BK20" s="48">
        <v>29</v>
      </c>
      <c r="BL20" s="48">
        <v>93</v>
      </c>
      <c r="BM20" s="51">
        <v>1</v>
      </c>
    </row>
    <row r="21" spans="2:65" ht="30" customHeight="1" thickBot="1">
      <c r="B21"/>
      <c r="C21"/>
      <c r="Z21" s="40" t="str">
        <f t="shared" ref="Z21:AA27" si="8">IF(AR21=0,"",AR21)</f>
        <v>Meluškāne Agate</v>
      </c>
      <c r="AA21" s="40">
        <f t="shared" si="8"/>
        <v>2016</v>
      </c>
      <c r="AB21" s="40">
        <f t="shared" ref="AB21:AC27" si="9">IF(AU21=0,"",AU21)</f>
        <v>1</v>
      </c>
      <c r="AC21" s="40">
        <f t="shared" si="9"/>
        <v>39</v>
      </c>
      <c r="AD21" s="40">
        <f t="shared" ref="AD21:AE27" si="10">IF(BA21=0,"",BA21)</f>
        <v>4</v>
      </c>
      <c r="AE21" s="40">
        <f t="shared" si="10"/>
        <v>8</v>
      </c>
      <c r="AF21" s="40">
        <f t="shared" ref="AF21:AG27" si="11">IF(BG21=0,"",BG21)</f>
        <v>3</v>
      </c>
      <c r="AG21" s="40">
        <f t="shared" si="11"/>
        <v>18</v>
      </c>
      <c r="AH21" s="40">
        <f t="shared" ref="AH21:AK27" si="12">IF(BJ21=0,"",BJ21)</f>
        <v>3</v>
      </c>
      <c r="AI21" s="40">
        <f t="shared" si="12"/>
        <v>27</v>
      </c>
      <c r="AJ21" s="40">
        <f t="shared" si="12"/>
        <v>92</v>
      </c>
      <c r="AK21" s="46">
        <f t="shared" si="12"/>
        <v>2</v>
      </c>
      <c r="AL21" s="41"/>
      <c r="AM21" s="41"/>
      <c r="AN21" s="41"/>
      <c r="AO21" s="41"/>
      <c r="AP21" s="41"/>
      <c r="AR21" s="49" t="str">
        <v>Meluškāne Agate</v>
      </c>
      <c r="AS21" s="50">
        <v>2016</v>
      </c>
      <c r="AT21" s="50">
        <v>10.29</v>
      </c>
      <c r="AU21" s="50">
        <v>1</v>
      </c>
      <c r="AV21" s="50">
        <v>39</v>
      </c>
      <c r="AW21" s="50">
        <v>11.93</v>
      </c>
      <c r="AX21" s="50">
        <v>0</v>
      </c>
      <c r="AY21" s="50">
        <v>0</v>
      </c>
      <c r="AZ21" s="50">
        <v>11.93</v>
      </c>
      <c r="BA21" s="50">
        <v>4</v>
      </c>
      <c r="BB21" s="50">
        <v>8</v>
      </c>
      <c r="BC21" s="50">
        <v>2.84</v>
      </c>
      <c r="BD21" s="50">
        <v>0</v>
      </c>
      <c r="BE21" s="50">
        <v>0</v>
      </c>
      <c r="BF21" s="50">
        <v>2.84</v>
      </c>
      <c r="BG21" s="50">
        <v>3</v>
      </c>
      <c r="BH21" s="50">
        <v>18</v>
      </c>
      <c r="BI21" s="50" t="str">
        <v>1.54,3</v>
      </c>
      <c r="BJ21" s="50">
        <v>3</v>
      </c>
      <c r="BK21" s="50">
        <v>27</v>
      </c>
      <c r="BL21" s="50">
        <v>92</v>
      </c>
      <c r="BM21" s="52">
        <v>2</v>
      </c>
    </row>
    <row r="22" spans="2:65" ht="30" customHeight="1" thickBot="1">
      <c r="B22"/>
      <c r="C22"/>
      <c r="Z22" s="39" t="str">
        <f t="shared" si="8"/>
        <v>Madalāne Lelde</v>
      </c>
      <c r="AA22" s="39">
        <f t="shared" si="8"/>
        <v>2016</v>
      </c>
      <c r="AB22" s="39">
        <f t="shared" si="9"/>
        <v>4</v>
      </c>
      <c r="AC22" s="39">
        <f t="shared" si="9"/>
        <v>31</v>
      </c>
      <c r="AD22" s="39">
        <f t="shared" si="10"/>
        <v>5</v>
      </c>
      <c r="AE22" s="39">
        <f t="shared" si="10"/>
        <v>6</v>
      </c>
      <c r="AF22" s="39">
        <f t="shared" si="11"/>
        <v>4</v>
      </c>
      <c r="AG22" s="39">
        <f t="shared" si="11"/>
        <v>17</v>
      </c>
      <c r="AH22" s="39">
        <f t="shared" si="12"/>
        <v>1</v>
      </c>
      <c r="AI22" s="39">
        <f t="shared" si="12"/>
        <v>34</v>
      </c>
      <c r="AJ22" s="39">
        <f t="shared" si="12"/>
        <v>88</v>
      </c>
      <c r="AK22" s="45">
        <f t="shared" si="12"/>
        <v>3</v>
      </c>
      <c r="AL22" s="41"/>
      <c r="AM22" s="41"/>
      <c r="AN22" s="41"/>
      <c r="AO22" s="41"/>
      <c r="AP22" s="41"/>
      <c r="AR22" s="47" t="str">
        <v>Madalāne Lelde</v>
      </c>
      <c r="AS22" s="48">
        <v>2016</v>
      </c>
      <c r="AT22" s="48">
        <v>10.63</v>
      </c>
      <c r="AU22" s="48">
        <v>4</v>
      </c>
      <c r="AV22" s="48">
        <v>31</v>
      </c>
      <c r="AW22" s="48">
        <v>10.6</v>
      </c>
      <c r="AX22" s="48">
        <v>0</v>
      </c>
      <c r="AY22" s="48">
        <v>0</v>
      </c>
      <c r="AZ22" s="48">
        <v>10.6</v>
      </c>
      <c r="BA22" s="48">
        <v>5</v>
      </c>
      <c r="BB22" s="48">
        <v>6</v>
      </c>
      <c r="BC22" s="48">
        <v>2.82</v>
      </c>
      <c r="BD22" s="48">
        <v>0</v>
      </c>
      <c r="BE22" s="48">
        <v>0</v>
      </c>
      <c r="BF22" s="48">
        <v>2.82</v>
      </c>
      <c r="BG22" s="48">
        <v>4</v>
      </c>
      <c r="BH22" s="48">
        <v>17</v>
      </c>
      <c r="BI22" s="48" t="str">
        <v>1.50,3</v>
      </c>
      <c r="BJ22" s="48">
        <v>1</v>
      </c>
      <c r="BK22" s="48">
        <v>34</v>
      </c>
      <c r="BL22" s="48">
        <v>88</v>
      </c>
      <c r="BM22" s="51">
        <v>3</v>
      </c>
    </row>
    <row r="23" spans="2:65" ht="30" customHeight="1" thickBot="1">
      <c r="B23"/>
      <c r="C23"/>
      <c r="Z23" s="40" t="str">
        <f t="shared" si="8"/>
        <v>Zarāne Evelīna</v>
      </c>
      <c r="AA23" s="40">
        <f t="shared" si="8"/>
        <v>2016</v>
      </c>
      <c r="AB23" s="40">
        <f t="shared" si="9"/>
        <v>2</v>
      </c>
      <c r="AC23" s="40">
        <f t="shared" si="9"/>
        <v>33</v>
      </c>
      <c r="AD23" s="40">
        <f t="shared" si="10"/>
        <v>1</v>
      </c>
      <c r="AE23" s="40">
        <f t="shared" si="10"/>
        <v>16</v>
      </c>
      <c r="AF23" s="40">
        <f t="shared" si="11"/>
        <v>1</v>
      </c>
      <c r="AG23" s="40">
        <f t="shared" si="11"/>
        <v>26</v>
      </c>
      <c r="AH23" s="40">
        <f t="shared" si="12"/>
        <v>5</v>
      </c>
      <c r="AI23" s="40">
        <f t="shared" si="12"/>
        <v>9</v>
      </c>
      <c r="AJ23" s="40">
        <f t="shared" si="12"/>
        <v>84</v>
      </c>
      <c r="AK23" s="46">
        <f t="shared" si="12"/>
        <v>4</v>
      </c>
      <c r="AL23" s="41"/>
      <c r="AM23" s="41"/>
      <c r="AN23" s="41"/>
      <c r="AO23" s="41"/>
      <c r="AP23" s="41"/>
      <c r="AR23" s="49" t="str">
        <v>Zarāne Evelīna</v>
      </c>
      <c r="AS23" s="50">
        <v>2016</v>
      </c>
      <c r="AT23" s="50">
        <v>10.53</v>
      </c>
      <c r="AU23" s="50">
        <v>2</v>
      </c>
      <c r="AV23" s="50">
        <v>33</v>
      </c>
      <c r="AW23" s="50">
        <v>16.16</v>
      </c>
      <c r="AX23" s="50">
        <v>0</v>
      </c>
      <c r="AY23" s="50">
        <v>0</v>
      </c>
      <c r="AZ23" s="50">
        <v>16.16</v>
      </c>
      <c r="BA23" s="50">
        <v>1</v>
      </c>
      <c r="BB23" s="50">
        <v>16</v>
      </c>
      <c r="BC23" s="50">
        <v>3.1</v>
      </c>
      <c r="BD23" s="50">
        <v>0</v>
      </c>
      <c r="BE23" s="50">
        <v>0</v>
      </c>
      <c r="BF23" s="50">
        <v>3.1</v>
      </c>
      <c r="BG23" s="50">
        <v>1</v>
      </c>
      <c r="BH23" s="50">
        <v>26</v>
      </c>
      <c r="BI23" s="50" t="str">
        <v>2.08,1</v>
      </c>
      <c r="BJ23" s="50">
        <v>5</v>
      </c>
      <c r="BK23" s="50">
        <v>9</v>
      </c>
      <c r="BL23" s="50">
        <v>84</v>
      </c>
      <c r="BM23" s="52">
        <v>4</v>
      </c>
    </row>
    <row r="24" spans="2:65" ht="30" customHeight="1" thickBot="1">
      <c r="B24"/>
      <c r="C24"/>
      <c r="Z24" s="39" t="str">
        <f t="shared" si="8"/>
        <v>Buķe Maija</v>
      </c>
      <c r="AA24" s="39">
        <f t="shared" si="8"/>
        <v>2017</v>
      </c>
      <c r="AB24" s="39">
        <f t="shared" si="9"/>
        <v>5</v>
      </c>
      <c r="AC24" s="39">
        <f t="shared" si="9"/>
        <v>22</v>
      </c>
      <c r="AD24" s="39">
        <f t="shared" si="10"/>
        <v>6</v>
      </c>
      <c r="AE24" s="39">
        <f t="shared" si="10"/>
        <v>2</v>
      </c>
      <c r="AF24" s="39">
        <f t="shared" si="11"/>
        <v>7</v>
      </c>
      <c r="AG24" s="39">
        <f t="shared" si="11"/>
        <v>15</v>
      </c>
      <c r="AH24" s="39">
        <f t="shared" si="12"/>
        <v>4</v>
      </c>
      <c r="AI24" s="39">
        <f t="shared" si="12"/>
        <v>18</v>
      </c>
      <c r="AJ24" s="39">
        <f t="shared" si="12"/>
        <v>57</v>
      </c>
      <c r="AK24" s="45">
        <f t="shared" si="12"/>
        <v>5</v>
      </c>
      <c r="AL24" s="41"/>
      <c r="AM24" s="41"/>
      <c r="AN24" s="41"/>
      <c r="AO24" s="41"/>
      <c r="AP24" s="41"/>
      <c r="AR24" s="47" t="str">
        <v>Buķe Maija</v>
      </c>
      <c r="AS24" s="48">
        <v>2017</v>
      </c>
      <c r="AT24" s="48">
        <v>11.07</v>
      </c>
      <c r="AU24" s="48">
        <v>5</v>
      </c>
      <c r="AV24" s="48">
        <v>22</v>
      </c>
      <c r="AW24" s="48">
        <v>8.36</v>
      </c>
      <c r="AX24" s="48">
        <v>0</v>
      </c>
      <c r="AY24" s="48">
        <v>0</v>
      </c>
      <c r="AZ24" s="48">
        <v>8.36</v>
      </c>
      <c r="BA24" s="48">
        <v>6</v>
      </c>
      <c r="BB24" s="48">
        <v>2</v>
      </c>
      <c r="BC24" s="48">
        <v>2.76</v>
      </c>
      <c r="BD24" s="48">
        <v>0</v>
      </c>
      <c r="BE24" s="48">
        <v>0</v>
      </c>
      <c r="BF24" s="48">
        <v>2.76</v>
      </c>
      <c r="BG24" s="48">
        <v>7</v>
      </c>
      <c r="BH24" s="48">
        <v>15</v>
      </c>
      <c r="BI24" s="48" t="str">
        <v>2.00,3</v>
      </c>
      <c r="BJ24" s="48">
        <v>4</v>
      </c>
      <c r="BK24" s="48">
        <v>18</v>
      </c>
      <c r="BL24" s="48">
        <v>57</v>
      </c>
      <c r="BM24" s="51">
        <v>5</v>
      </c>
    </row>
    <row r="25" spans="2:65" ht="30" customHeight="1" thickBot="1">
      <c r="B25"/>
      <c r="C25"/>
      <c r="Z25" s="40" t="str">
        <f t="shared" si="8"/>
        <v>Gabriela Vilcāne</v>
      </c>
      <c r="AA25" s="40">
        <f t="shared" si="8"/>
        <v>2016</v>
      </c>
      <c r="AB25" s="40">
        <f t="shared" si="9"/>
        <v>6</v>
      </c>
      <c r="AC25" s="40">
        <f t="shared" si="9"/>
        <v>9</v>
      </c>
      <c r="AD25" s="40">
        <f t="shared" si="10"/>
        <v>3</v>
      </c>
      <c r="AE25" s="40">
        <f t="shared" si="10"/>
        <v>13</v>
      </c>
      <c r="AF25" s="40">
        <f t="shared" si="11"/>
        <v>2</v>
      </c>
      <c r="AG25" s="40">
        <f t="shared" si="11"/>
        <v>24</v>
      </c>
      <c r="AH25" s="40">
        <f t="shared" si="12"/>
        <v>5</v>
      </c>
      <c r="AI25" s="40">
        <f t="shared" si="12"/>
        <v>9</v>
      </c>
      <c r="AJ25" s="40">
        <f t="shared" si="12"/>
        <v>55</v>
      </c>
      <c r="AK25" s="46">
        <f t="shared" si="12"/>
        <v>6</v>
      </c>
      <c r="AL25" s="41"/>
      <c r="AM25" s="41"/>
      <c r="AN25" s="41"/>
      <c r="AO25" s="41"/>
      <c r="AP25" s="41"/>
      <c r="AR25" s="49" t="str">
        <v>Gabriela Vilcāne</v>
      </c>
      <c r="AS25" s="50">
        <v>2016</v>
      </c>
      <c r="AT25" s="50">
        <v>11.93</v>
      </c>
      <c r="AU25" s="50">
        <v>6</v>
      </c>
      <c r="AV25" s="50">
        <v>9</v>
      </c>
      <c r="AW25" s="50">
        <v>14.21</v>
      </c>
      <c r="AX25" s="50">
        <v>0</v>
      </c>
      <c r="AY25" s="50">
        <v>0</v>
      </c>
      <c r="AZ25" s="50">
        <v>14.21</v>
      </c>
      <c r="BA25" s="50">
        <v>3</v>
      </c>
      <c r="BB25" s="50">
        <v>13</v>
      </c>
      <c r="BC25" s="50">
        <v>3.03</v>
      </c>
      <c r="BD25" s="50">
        <v>0</v>
      </c>
      <c r="BE25" s="50">
        <v>0</v>
      </c>
      <c r="BF25" s="50">
        <v>3.03</v>
      </c>
      <c r="BG25" s="50">
        <v>2</v>
      </c>
      <c r="BH25" s="50">
        <v>24</v>
      </c>
      <c r="BI25" s="50" t="str">
        <v>2.08.4</v>
      </c>
      <c r="BJ25" s="50">
        <v>5</v>
      </c>
      <c r="BK25" s="50">
        <v>9</v>
      </c>
      <c r="BL25" s="50">
        <v>55</v>
      </c>
      <c r="BM25" s="52">
        <v>6</v>
      </c>
    </row>
    <row r="26" spans="2:65" ht="30" customHeight="1" thickBot="1">
      <c r="B26"/>
      <c r="C26"/>
      <c r="Z26" s="39" t="str">
        <f t="shared" si="8"/>
        <v xml:space="preserve">Lagzdiņa Laura </v>
      </c>
      <c r="AA26" s="39">
        <f t="shared" si="8"/>
        <v>2016</v>
      </c>
      <c r="AB26" s="39">
        <f t="shared" si="9"/>
        <v>7</v>
      </c>
      <c r="AC26" s="39">
        <f t="shared" si="9"/>
        <v>5</v>
      </c>
      <c r="AD26" s="39">
        <f t="shared" si="10"/>
        <v>6</v>
      </c>
      <c r="AE26" s="39">
        <f t="shared" si="10"/>
        <v>2</v>
      </c>
      <c r="AF26" s="39">
        <f t="shared" si="11"/>
        <v>4</v>
      </c>
      <c r="AG26" s="39">
        <f t="shared" si="11"/>
        <v>17</v>
      </c>
      <c r="AH26" s="39">
        <f t="shared" si="12"/>
        <v>7</v>
      </c>
      <c r="AI26" s="39" t="str">
        <f t="shared" si="12"/>
        <v/>
      </c>
      <c r="AJ26" s="39">
        <f t="shared" si="12"/>
        <v>24</v>
      </c>
      <c r="AK26" s="45">
        <f t="shared" si="12"/>
        <v>7</v>
      </c>
      <c r="AL26" s="41"/>
      <c r="AM26" s="41"/>
      <c r="AN26" s="41"/>
      <c r="AO26" s="41"/>
      <c r="AP26" s="41"/>
      <c r="AR26" s="47" t="str">
        <v xml:space="preserve">Lagzdiņa Laura </v>
      </c>
      <c r="AS26" s="48">
        <v>2016</v>
      </c>
      <c r="AT26" s="48">
        <v>12.35</v>
      </c>
      <c r="AU26" s="48">
        <v>7</v>
      </c>
      <c r="AV26" s="48">
        <v>5</v>
      </c>
      <c r="AW26" s="48">
        <v>8.65</v>
      </c>
      <c r="AX26" s="48">
        <v>0</v>
      </c>
      <c r="AY26" s="48">
        <v>0</v>
      </c>
      <c r="AZ26" s="48">
        <v>8.65</v>
      </c>
      <c r="BA26" s="48">
        <v>6</v>
      </c>
      <c r="BB26" s="48">
        <v>2</v>
      </c>
      <c r="BC26" s="48">
        <v>2.81</v>
      </c>
      <c r="BD26" s="48">
        <v>0</v>
      </c>
      <c r="BE26" s="48">
        <v>0</v>
      </c>
      <c r="BF26" s="48">
        <v>2.81</v>
      </c>
      <c r="BG26" s="48">
        <v>4</v>
      </c>
      <c r="BH26" s="48">
        <v>17</v>
      </c>
      <c r="BI26" s="48" t="str">
        <v>4.40,1</v>
      </c>
      <c r="BJ26" s="48">
        <v>7</v>
      </c>
      <c r="BK26" s="48">
        <v>0</v>
      </c>
      <c r="BL26" s="48">
        <v>24</v>
      </c>
      <c r="BM26" s="51">
        <v>7</v>
      </c>
    </row>
    <row r="27" spans="2:65" ht="30" customHeight="1" thickBot="1">
      <c r="B27"/>
      <c r="C27"/>
      <c r="Z27" s="40" t="str">
        <f t="shared" si="8"/>
        <v/>
      </c>
      <c r="AA27" s="40" t="str">
        <f t="shared" si="8"/>
        <v/>
      </c>
      <c r="AB27" s="40" t="str">
        <f t="shared" si="9"/>
        <v/>
      </c>
      <c r="AC27" s="40" t="str">
        <f t="shared" si="9"/>
        <v/>
      </c>
      <c r="AD27" s="40" t="str">
        <f t="shared" si="10"/>
        <v/>
      </c>
      <c r="AE27" s="40" t="str">
        <f t="shared" si="10"/>
        <v/>
      </c>
      <c r="AF27" s="40" t="str">
        <f t="shared" si="11"/>
        <v/>
      </c>
      <c r="AG27" s="40" t="str">
        <f t="shared" si="11"/>
        <v/>
      </c>
      <c r="AH27" s="40" t="str">
        <f t="shared" si="12"/>
        <v/>
      </c>
      <c r="AI27" s="40" t="str">
        <f t="shared" si="12"/>
        <v/>
      </c>
      <c r="AJ27" s="40" t="str">
        <f t="shared" si="12"/>
        <v/>
      </c>
      <c r="AK27" s="46" t="str">
        <f t="shared" si="12"/>
        <v/>
      </c>
      <c r="AL27" s="41"/>
      <c r="AM27" s="41"/>
      <c r="AN27" s="41"/>
      <c r="AO27" s="41"/>
      <c r="AP27" s="41"/>
      <c r="AR27" s="49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2"/>
    </row>
    <row r="28" spans="2:65" ht="26.1" customHeight="1">
      <c r="B28"/>
      <c r="C28"/>
    </row>
    <row r="29" spans="2:65" ht="26.1" customHeight="1">
      <c r="B29"/>
      <c r="C29"/>
    </row>
    <row r="30" spans="2:65" ht="26.1" customHeight="1">
      <c r="B30"/>
      <c r="C30"/>
    </row>
    <row r="31" spans="2:65" ht="26.1" customHeight="1">
      <c r="B31"/>
      <c r="C31"/>
    </row>
    <row r="32" spans="2:65" ht="26.1" customHeight="1">
      <c r="B32"/>
      <c r="C32"/>
    </row>
    <row r="33" spans="2:3">
      <c r="B33"/>
      <c r="C33"/>
    </row>
  </sheetData>
  <sortState xmlns:xlrd2="http://schemas.microsoft.com/office/spreadsheetml/2017/richdata2" ref="B6:W12">
    <sortCondition ref="W6:W12"/>
  </sortState>
  <mergeCells count="25">
    <mergeCell ref="BM18:BM19"/>
    <mergeCell ref="C2:W3"/>
    <mergeCell ref="AA15:AK16"/>
    <mergeCell ref="AW18:BB18"/>
    <mergeCell ref="BC18:BH18"/>
    <mergeCell ref="BI18:BK18"/>
    <mergeCell ref="AA18:AA19"/>
    <mergeCell ref="AK18:AK19"/>
    <mergeCell ref="AR18:AR19"/>
    <mergeCell ref="AS18:AS19"/>
    <mergeCell ref="AB18:AC18"/>
    <mergeCell ref="AD18:AE18"/>
    <mergeCell ref="AF18:AG18"/>
    <mergeCell ref="AH18:AI18"/>
    <mergeCell ref="AT18:AV18"/>
    <mergeCell ref="AA17:AK17"/>
    <mergeCell ref="A4:A5"/>
    <mergeCell ref="B4:B5"/>
    <mergeCell ref="C4:C5"/>
    <mergeCell ref="W4:W5"/>
    <mergeCell ref="Z17:Z19"/>
    <mergeCell ref="D4:F4"/>
    <mergeCell ref="G4:L4"/>
    <mergeCell ref="M4:R4"/>
    <mergeCell ref="S4:U4"/>
  </mergeCells>
  <dataValidations count="4">
    <dataValidation type="decimal" allowBlank="1" showInputMessage="1" showErrorMessage="1" errorTitle="Kļūda datu ievadē" error="Tikai decimālskaitļi_x000a_Min 0,01_x000a_Max 60,00_x000a_" sqref="D6:D12" xr:uid="{00000000-0002-0000-0300-000000000000}">
      <formula1>0.01</formula1>
      <formula2>60</formula2>
    </dataValidation>
    <dataValidation allowBlank="1" showInputMessage="1" showErrorMessage="1" promptTitle="Datu ievade" prompt="Obligāti tekstu vadīt tā:_x000a_m.ss,00_x000a_Sekot līdzi punktu un komatu novietojam_x000a_Min vērtība 0.00,1_x000a_Min vērtība 5.22,22" sqref="S6:S12" xr:uid="{00000000-0002-0000-0300-000001000000}"/>
    <dataValidation type="decimal" allowBlank="1" showInputMessage="1" showErrorMessage="1" errorTitle="Kļūda datu ievadē" error="Tikai decimālskaitļi_x000a_Min 0,01_x000a_Max 150_x000a_" sqref="G6:I12" xr:uid="{00000000-0002-0000-0300-000002000000}">
      <formula1>0.01</formula1>
      <formula2>150</formula2>
    </dataValidation>
    <dataValidation type="decimal" allowBlank="1" showInputMessage="1" showErrorMessage="1" errorTitle="Kļūda datu ievadē" error="Tikai decimālskaitļi_x000a_Min 0,01_x000a_Max 10,00_x000a_" sqref="M6:O12" xr:uid="{00000000-0002-0000-0300-000003000000}">
      <formula1>0.01</formula1>
      <formula2>10</formula2>
    </dataValidation>
  </dataValidations>
  <pageMargins left="0.25" right="0.25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O58"/>
  <sheetViews>
    <sheetView tabSelected="1" workbookViewId="0">
      <selection activeCell="AC15" sqref="AC15"/>
    </sheetView>
  </sheetViews>
  <sheetFormatPr defaultColWidth="9" defaultRowHeight="15"/>
  <cols>
    <col min="1" max="1" width="4.85546875" customWidth="1"/>
    <col min="2" max="2" width="20.85546875" style="20" customWidth="1"/>
    <col min="3" max="3" width="5.5703125" style="20" customWidth="1"/>
    <col min="4" max="4" width="6" customWidth="1"/>
    <col min="5" max="5" width="5.28515625" customWidth="1"/>
    <col min="6" max="6" width="4.7109375" customWidth="1"/>
    <col min="7" max="7" width="7.28515625" customWidth="1"/>
    <col min="8" max="8" width="4.5703125" customWidth="1"/>
    <col min="9" max="9" width="4.28515625" customWidth="1"/>
    <col min="10" max="10" width="6" customWidth="1"/>
    <col min="11" max="11" width="4.5703125" customWidth="1"/>
    <col min="12" max="12" width="4.42578125" customWidth="1"/>
    <col min="13" max="13" width="5.5703125" customWidth="1"/>
    <col min="14" max="14" width="5.42578125" customWidth="1"/>
    <col min="15" max="15" width="5.140625" customWidth="1"/>
    <col min="16" max="16" width="5.5703125" customWidth="1"/>
    <col min="17" max="17" width="4" customWidth="1"/>
    <col min="18" max="18" width="5.140625" customWidth="1"/>
    <col min="19" max="19" width="6.85546875" customWidth="1"/>
    <col min="20" max="20" width="3.7109375" customWidth="1"/>
    <col min="21" max="21" width="4.7109375" customWidth="1"/>
    <col min="22" max="22" width="5.28515625" customWidth="1"/>
    <col min="23" max="23" width="5.7109375" customWidth="1"/>
    <col min="26" max="26" width="30.5703125" customWidth="1"/>
    <col min="27" max="27" width="11.42578125" customWidth="1"/>
    <col min="31" max="31" width="10.5703125" customWidth="1"/>
    <col min="43" max="43" width="9" hidden="1" customWidth="1"/>
    <col min="44" max="44" width="23.140625" hidden="1" customWidth="1"/>
    <col min="45" max="66" width="9" hidden="1" customWidth="1"/>
  </cols>
  <sheetData>
    <row r="1" spans="1:23" ht="15.75" thickBot="1"/>
    <row r="2" spans="1:23" ht="15.6" customHeight="1">
      <c r="B2" s="21" t="s">
        <v>12</v>
      </c>
      <c r="C2" s="121" t="s">
        <v>282</v>
      </c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1"/>
    </row>
    <row r="3" spans="1:23" ht="15.95" customHeight="1" thickBot="1">
      <c r="B3" s="22" t="s">
        <v>88</v>
      </c>
      <c r="C3" s="12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3"/>
    </row>
    <row r="4" spans="1:23" ht="28.5" customHeight="1" thickBot="1">
      <c r="A4" s="68" t="s">
        <v>14</v>
      </c>
      <c r="B4" s="70" t="s">
        <v>15</v>
      </c>
      <c r="C4" s="72" t="s">
        <v>16</v>
      </c>
      <c r="D4" s="78" t="s">
        <v>17</v>
      </c>
      <c r="E4" s="79"/>
      <c r="F4" s="80"/>
      <c r="G4" s="78" t="s">
        <v>18</v>
      </c>
      <c r="H4" s="79"/>
      <c r="I4" s="79"/>
      <c r="J4" s="79"/>
      <c r="K4" s="79"/>
      <c r="L4" s="80"/>
      <c r="M4" s="81" t="s">
        <v>3</v>
      </c>
      <c r="N4" s="82"/>
      <c r="O4" s="82"/>
      <c r="P4" s="82"/>
      <c r="Q4" s="82"/>
      <c r="R4" s="83"/>
      <c r="S4" s="78" t="s">
        <v>19</v>
      </c>
      <c r="T4" s="79"/>
      <c r="U4" s="80"/>
      <c r="V4" s="31" t="s">
        <v>20</v>
      </c>
      <c r="W4" s="73" t="s">
        <v>21</v>
      </c>
    </row>
    <row r="5" spans="1:23" ht="18" customHeight="1" thickBot="1">
      <c r="A5" s="69"/>
      <c r="B5" s="71"/>
      <c r="C5" s="71"/>
      <c r="D5" s="24" t="s">
        <v>22</v>
      </c>
      <c r="E5" s="25" t="s">
        <v>23</v>
      </c>
      <c r="F5" s="26" t="s">
        <v>24</v>
      </c>
      <c r="G5" s="24" t="s">
        <v>25</v>
      </c>
      <c r="H5" s="27" t="s">
        <v>26</v>
      </c>
      <c r="I5" s="27" t="s">
        <v>27</v>
      </c>
      <c r="J5" s="27" t="s">
        <v>28</v>
      </c>
      <c r="K5" s="25" t="s">
        <v>23</v>
      </c>
      <c r="L5" s="28" t="s">
        <v>24</v>
      </c>
      <c r="M5" s="29" t="s">
        <v>25</v>
      </c>
      <c r="N5" s="30" t="s">
        <v>26</v>
      </c>
      <c r="O5" s="30" t="s">
        <v>27</v>
      </c>
      <c r="P5" s="30" t="s">
        <v>28</v>
      </c>
      <c r="Q5" s="33" t="s">
        <v>23</v>
      </c>
      <c r="R5" s="26" t="s">
        <v>24</v>
      </c>
      <c r="S5" s="24" t="s">
        <v>22</v>
      </c>
      <c r="T5" s="25" t="s">
        <v>23</v>
      </c>
      <c r="U5" s="26" t="s">
        <v>24</v>
      </c>
      <c r="V5" s="23" t="s">
        <v>29</v>
      </c>
      <c r="W5" s="74"/>
    </row>
    <row r="6" spans="1:23" ht="15.75" thickBot="1">
      <c r="A6" s="111">
        <v>1</v>
      </c>
      <c r="B6" s="112" t="s">
        <v>93</v>
      </c>
      <c r="C6" s="113">
        <v>2014</v>
      </c>
      <c r="D6" s="114">
        <v>9.52</v>
      </c>
      <c r="E6" s="115">
        <f>IFERROR(RANK(F6,$F$6:$F$21,0),"")</f>
        <v>3</v>
      </c>
      <c r="F6" s="119">
        <f>IF(D6="","",_xlfn.XLOOKUP(D6,punkti!$J$2:$J$153,punkti!$L$2:$L$153,,1))</f>
        <v>59</v>
      </c>
      <c r="G6" s="114">
        <v>31.04</v>
      </c>
      <c r="H6" s="114"/>
      <c r="I6" s="114"/>
      <c r="J6" s="114">
        <f>IF(MAX(G6:I6)=0,"",MAX(G6:I6))</f>
        <v>31.04</v>
      </c>
      <c r="K6" s="115">
        <f>IFERROR(RANK(L6,$L$6:$L$21,0),"")</f>
        <v>1</v>
      </c>
      <c r="L6" s="119">
        <f>IF(J6="","",_xlfn.XLOOKUP(J6,punkti!$N$2:$N$153,punkti!$O$2:$O$153,,-1))</f>
        <v>45</v>
      </c>
      <c r="M6" s="114">
        <v>4.12</v>
      </c>
      <c r="N6" s="114"/>
      <c r="O6" s="114"/>
      <c r="P6" s="114">
        <f>IF(MAX(M6:O6)=0,"",MAX(M6:O6))</f>
        <v>4.12</v>
      </c>
      <c r="Q6" s="115">
        <f>IFERROR(RANK(R6,$R$6:$R$21,0),"")</f>
        <v>1</v>
      </c>
      <c r="R6" s="119">
        <f>IF(P6="","",_xlfn.XLOOKUP(P6,punkti!$M$2:$M$153,punkti!$O$2:$O$153,,-1))</f>
        <v>60</v>
      </c>
      <c r="S6" s="116" t="s">
        <v>94</v>
      </c>
      <c r="T6" s="115">
        <f>IFERROR(RANK(U6,$U$6:$U$21,0),"")</f>
        <v>3</v>
      </c>
      <c r="U6" s="119">
        <f>IF(S6="","",_xlfn.XLOOKUP(S6,punkti!$K$2:$K$153,punkti!$L$2:$L$153,,1))</f>
        <v>40</v>
      </c>
      <c r="V6" s="120">
        <f>IF(SUM(F6,L6,R6,U6)=0,"",SUM(F6,L6,R6,U6))</f>
        <v>204</v>
      </c>
      <c r="W6" s="117">
        <f>IFERROR(RANK(V6,$V$6:$V$21,0),"")</f>
        <v>1</v>
      </c>
    </row>
    <row r="7" spans="1:23" ht="15.75" thickBot="1">
      <c r="A7" s="111">
        <v>2</v>
      </c>
      <c r="B7" s="112" t="s">
        <v>119</v>
      </c>
      <c r="C7" s="118">
        <v>2014</v>
      </c>
      <c r="D7" s="114">
        <v>9.43</v>
      </c>
      <c r="E7" s="115">
        <f>IFERROR(RANK(F7,$F$6:$F$21,0),"")</f>
        <v>2</v>
      </c>
      <c r="F7" s="119">
        <f>IF(D7="","",_xlfn.XLOOKUP(D7,punkti!$J$2:$J$153,punkti!$L$2:$L$153,,1))</f>
        <v>61</v>
      </c>
      <c r="G7" s="114">
        <v>18.399999999999999</v>
      </c>
      <c r="H7" s="114"/>
      <c r="I7" s="114"/>
      <c r="J7" s="114">
        <f>IF(MAX(G7:I7)=0,"",MAX(G7:I7))</f>
        <v>18.399999999999999</v>
      </c>
      <c r="K7" s="115">
        <f>IFERROR(RANK(L7,$L$6:$L$21,0),"")</f>
        <v>4</v>
      </c>
      <c r="L7" s="119">
        <f>IF(J7="","",_xlfn.XLOOKUP(J7,punkti!$N$2:$N$153,punkti!$O$2:$O$153,,-1))</f>
        <v>21</v>
      </c>
      <c r="M7" s="114">
        <v>3.81</v>
      </c>
      <c r="N7" s="114"/>
      <c r="O7" s="114"/>
      <c r="P7" s="114">
        <f>IF(MAX(M7:O7)=0,"",MAX(M7:O7))</f>
        <v>3.81</v>
      </c>
      <c r="Q7" s="115">
        <f>IFERROR(RANK(R7,$R$6:$R$21,0),"")</f>
        <v>2</v>
      </c>
      <c r="R7" s="119">
        <f>IF(P7="","",_xlfn.XLOOKUP(P7,punkti!$M$2:$M$153,punkti!$O$2:$O$153,,-1))</f>
        <v>50</v>
      </c>
      <c r="S7" s="116" t="s">
        <v>64</v>
      </c>
      <c r="T7" s="115">
        <f>IFERROR(RANK(U7,$U$6:$U$21,0),"")</f>
        <v>1</v>
      </c>
      <c r="U7" s="119">
        <f>IF(S7="","",_xlfn.XLOOKUP(S7,punkti!$K$2:$K$153,punkti!$L$2:$L$153,,1))</f>
        <v>44</v>
      </c>
      <c r="V7" s="120">
        <f>IF(SUM(F7,L7,R7,U7)=0,"",SUM(F7,L7,R7,U7))</f>
        <v>176</v>
      </c>
      <c r="W7" s="117">
        <f>IFERROR(RANK(V7,$V$6:$V$21,0),"")</f>
        <v>2</v>
      </c>
    </row>
    <row r="8" spans="1:23" ht="15.75" thickBot="1">
      <c r="A8" s="111">
        <v>3</v>
      </c>
      <c r="B8" s="112" t="s">
        <v>117</v>
      </c>
      <c r="C8" s="118">
        <v>2014</v>
      </c>
      <c r="D8" s="114">
        <v>9.33</v>
      </c>
      <c r="E8" s="115">
        <f>IFERROR(RANK(F8,$F$6:$F$21,0),"")</f>
        <v>1</v>
      </c>
      <c r="F8" s="119">
        <f>IF(D8="","",_xlfn.XLOOKUP(D8,punkti!$J$2:$J$153,punkti!$L$2:$L$153,,1))</f>
        <v>64</v>
      </c>
      <c r="G8" s="114">
        <v>14.23</v>
      </c>
      <c r="H8" s="114"/>
      <c r="I8" s="114"/>
      <c r="J8" s="114">
        <f>IF(MAX(G8:I8)=0,"",MAX(G8:I8))</f>
        <v>14.23</v>
      </c>
      <c r="K8" s="115">
        <f>IFERROR(RANK(L8,$L$6:$L$21,0),"")</f>
        <v>9</v>
      </c>
      <c r="L8" s="119">
        <f>IF(J8="","",_xlfn.XLOOKUP(J8,punkti!$N$2:$N$153,punkti!$O$2:$O$153,,-1))</f>
        <v>13</v>
      </c>
      <c r="M8" s="114">
        <v>3.6</v>
      </c>
      <c r="N8" s="114"/>
      <c r="O8" s="114"/>
      <c r="P8" s="114">
        <f>IF(MAX(M8:O8)=0,"",MAX(M8:O8))</f>
        <v>3.6</v>
      </c>
      <c r="Q8" s="115">
        <f>IFERROR(RANK(R8,$R$6:$R$21,0),"")</f>
        <v>3</v>
      </c>
      <c r="R8" s="119">
        <f>IF(P8="","",_xlfn.XLOOKUP(P8,punkti!$M$2:$M$153,punkti!$O$2:$O$153,,-1))</f>
        <v>43</v>
      </c>
      <c r="S8" s="116" t="s">
        <v>118</v>
      </c>
      <c r="T8" s="115">
        <f>IFERROR(RANK(U8,$U$6:$U$21,0),"")</f>
        <v>2</v>
      </c>
      <c r="U8" s="119">
        <f>IF(S8="","",_xlfn.XLOOKUP(S8,punkti!$K$2:$K$153,punkti!$L$2:$L$153,,1))</f>
        <v>41</v>
      </c>
      <c r="V8" s="120">
        <f>IF(SUM(F8,L8,R8,U8)=0,"",SUM(F8,L8,R8,U8))</f>
        <v>161</v>
      </c>
      <c r="W8" s="117">
        <f>IFERROR(RANK(V8,$V$6:$V$21,0),"")</f>
        <v>3</v>
      </c>
    </row>
    <row r="9" spans="1:23" ht="15.75" thickBot="1">
      <c r="A9" s="111">
        <v>4</v>
      </c>
      <c r="B9" s="112" t="s">
        <v>101</v>
      </c>
      <c r="C9" s="113">
        <v>2015</v>
      </c>
      <c r="D9" s="114">
        <v>10.55</v>
      </c>
      <c r="E9" s="115">
        <f>IFERROR(RANK(F9,$F$6:$F$21,0),"")</f>
        <v>5</v>
      </c>
      <c r="F9" s="119">
        <f>IF(D9="","",_xlfn.XLOOKUP(D9,punkti!$J$2:$J$153,punkti!$L$2:$L$153,,1))</f>
        <v>33</v>
      </c>
      <c r="G9" s="114">
        <v>13.9</v>
      </c>
      <c r="H9" s="114"/>
      <c r="I9" s="114"/>
      <c r="J9" s="114">
        <f>IF(MAX(G9:I9)=0,"",MAX(G9:I9))</f>
        <v>13.9</v>
      </c>
      <c r="K9" s="115">
        <f>IFERROR(RANK(L9,$L$6:$L$21,0),"")</f>
        <v>10</v>
      </c>
      <c r="L9" s="119">
        <f>IF(J9="","",_xlfn.XLOOKUP(J9,punkti!$N$2:$N$153,punkti!$O$2:$O$153,,-1))</f>
        <v>12</v>
      </c>
      <c r="M9" s="114">
        <v>3.21</v>
      </c>
      <c r="N9" s="114"/>
      <c r="O9" s="114"/>
      <c r="P9" s="114">
        <f>IF(MAX(M9:O9)=0,"",MAX(M9:O9))</f>
        <v>3.21</v>
      </c>
      <c r="Q9" s="115">
        <f>IFERROR(RANK(R9,$R$6:$R$21,0),"")</f>
        <v>5</v>
      </c>
      <c r="R9" s="119">
        <f>IF(P9="","",_xlfn.XLOOKUP(P9,punkti!$M$2:$M$153,punkti!$O$2:$O$153,,-1))</f>
        <v>30</v>
      </c>
      <c r="S9" s="116" t="s">
        <v>102</v>
      </c>
      <c r="T9" s="115">
        <f>IFERROR(RANK(U9,$U$6:$U$21,0),"")</f>
        <v>5</v>
      </c>
      <c r="U9" s="119">
        <f>IF(S9="","",_xlfn.XLOOKUP(S9,punkti!$K$2:$K$153,punkti!$L$2:$L$153,,1))</f>
        <v>36</v>
      </c>
      <c r="V9" s="120">
        <f>IF(SUM(F9,L9,R9,U9)=0,"",SUM(F9,L9,R9,U9))</f>
        <v>111</v>
      </c>
      <c r="W9" s="117">
        <f>IFERROR(RANK(V9,$V$6:$V$21,0),"")</f>
        <v>4</v>
      </c>
    </row>
    <row r="10" spans="1:23" ht="15.75" thickBot="1">
      <c r="A10" s="111">
        <v>5</v>
      </c>
      <c r="B10" s="112" t="s">
        <v>95</v>
      </c>
      <c r="C10" s="113">
        <v>2014</v>
      </c>
      <c r="D10" s="114">
        <v>10.19</v>
      </c>
      <c r="E10" s="115">
        <f>IFERROR(RANK(F10,$F$6:$F$21,0),"")</f>
        <v>4</v>
      </c>
      <c r="F10" s="119">
        <f>IF(D10="","",_xlfn.XLOOKUP(D10,punkti!$J$2:$J$153,punkti!$L$2:$L$153,,1))</f>
        <v>41</v>
      </c>
      <c r="G10" s="114">
        <v>20.190000000000001</v>
      </c>
      <c r="H10" s="114"/>
      <c r="I10" s="114"/>
      <c r="J10" s="114">
        <f>IF(MAX(G10:I10)=0,"",MAX(G10:I10))</f>
        <v>20.190000000000001</v>
      </c>
      <c r="K10" s="115">
        <f>IFERROR(RANK(L10,$L$6:$L$21,0),"")</f>
        <v>3</v>
      </c>
      <c r="L10" s="119">
        <f>IF(J10="","",_xlfn.XLOOKUP(J10,punkti!$N$2:$N$153,punkti!$O$2:$O$153,,-1))</f>
        <v>24</v>
      </c>
      <c r="M10" s="114">
        <v>3.39</v>
      </c>
      <c r="N10" s="114"/>
      <c r="O10" s="114"/>
      <c r="P10" s="114">
        <f>IF(MAX(M10:O10)=0,"",MAX(M10:O10))</f>
        <v>3.39</v>
      </c>
      <c r="Q10" s="115">
        <f>IFERROR(RANK(R10,$R$6:$R$21,0),"")</f>
        <v>4</v>
      </c>
      <c r="R10" s="119">
        <f>IF(P10="","",_xlfn.XLOOKUP(P10,punkti!$M$2:$M$153,punkti!$O$2:$O$153,,-1))</f>
        <v>36</v>
      </c>
      <c r="S10" s="116" t="s">
        <v>96</v>
      </c>
      <c r="T10" s="115">
        <f>IFERROR(RANK(U10,$U$6:$U$21,0),"")</f>
        <v>10</v>
      </c>
      <c r="U10" s="119">
        <f>IF(S10="","",_xlfn.XLOOKUP(S10,punkti!$K$2:$K$153,punkti!$L$2:$L$153,,1))</f>
        <v>9</v>
      </c>
      <c r="V10" s="120">
        <f>IF(SUM(F10,L10,R10,U10)=0,"",SUM(F10,L10,R10,U10))</f>
        <v>110</v>
      </c>
      <c r="W10" s="117">
        <f>IFERROR(RANK(V10,$V$6:$V$21,0),"")</f>
        <v>5</v>
      </c>
    </row>
    <row r="11" spans="1:23" ht="15.75" thickBot="1">
      <c r="A11" s="111">
        <v>6</v>
      </c>
      <c r="B11" s="112" t="s">
        <v>111</v>
      </c>
      <c r="C11" s="113">
        <v>2014</v>
      </c>
      <c r="D11" s="114">
        <v>10.67</v>
      </c>
      <c r="E11" s="115">
        <f>IFERROR(RANK(F11,$F$6:$F$21,0),"")</f>
        <v>6</v>
      </c>
      <c r="F11" s="119">
        <f>IF(D11="","",_xlfn.XLOOKUP(D11,punkti!$J$2:$J$153,punkti!$L$2:$L$153,,1))</f>
        <v>30</v>
      </c>
      <c r="G11" s="114">
        <v>22.44</v>
      </c>
      <c r="H11" s="114"/>
      <c r="I11" s="114"/>
      <c r="J11" s="114">
        <f>IF(MAX(G11:I11)=0,"",MAX(G11:I11))</f>
        <v>22.44</v>
      </c>
      <c r="K11" s="115">
        <f>IFERROR(RANK(L11,$L$6:$L$21,0),"")</f>
        <v>2</v>
      </c>
      <c r="L11" s="119">
        <f>IF(J11="","",_xlfn.XLOOKUP(J11,punkti!$N$2:$N$153,punkti!$O$2:$O$153,,-1))</f>
        <v>28</v>
      </c>
      <c r="M11" s="114">
        <v>3.03</v>
      </c>
      <c r="N11" s="114"/>
      <c r="O11" s="114"/>
      <c r="P11" s="114">
        <f>IF(MAX(M11:O11)=0,"",MAX(M11:O11))</f>
        <v>3.03</v>
      </c>
      <c r="Q11" s="115">
        <f>IFERROR(RANK(R11,$R$6:$R$21,0),"")</f>
        <v>6</v>
      </c>
      <c r="R11" s="119">
        <f>IF(P11="","",_xlfn.XLOOKUP(P11,punkti!$M$2:$M$153,punkti!$O$2:$O$153,,-1))</f>
        <v>24</v>
      </c>
      <c r="S11" s="116" t="s">
        <v>112</v>
      </c>
      <c r="T11" s="115">
        <f>IFERROR(RANK(U11,$U$6:$U$21,0),"")</f>
        <v>7</v>
      </c>
      <c r="U11" s="119">
        <f>IF(S11="","",_xlfn.XLOOKUP(S11,punkti!$K$2:$K$153,punkti!$L$2:$L$153,,1))</f>
        <v>21</v>
      </c>
      <c r="V11" s="120">
        <f>IF(SUM(F11,L11,R11,U11)=0,"",SUM(F11,L11,R11,U11))</f>
        <v>103</v>
      </c>
      <c r="W11" s="117">
        <f>IFERROR(RANK(V11,$V$6:$V$21,0),"")</f>
        <v>6</v>
      </c>
    </row>
    <row r="12" spans="1:23" ht="15.75" thickBot="1">
      <c r="A12" s="111">
        <v>7</v>
      </c>
      <c r="B12" s="112" t="s">
        <v>103</v>
      </c>
      <c r="C12" s="113">
        <v>2014</v>
      </c>
      <c r="D12" s="114">
        <v>11.02</v>
      </c>
      <c r="E12" s="115">
        <f>IFERROR(RANK(F12,$F$6:$F$21,0),"")</f>
        <v>8</v>
      </c>
      <c r="F12" s="119">
        <f>IF(D12="","",_xlfn.XLOOKUP(D12,punkti!$J$2:$J$153,punkti!$L$2:$L$153,,1))</f>
        <v>23</v>
      </c>
      <c r="G12" s="114"/>
      <c r="H12" s="114"/>
      <c r="I12" s="114"/>
      <c r="J12" s="114" t="str">
        <f>IF(MAX(G12:I12)=0,"",MAX(G12:I12))</f>
        <v/>
      </c>
      <c r="K12" s="115">
        <v>0</v>
      </c>
      <c r="L12" s="119">
        <v>0</v>
      </c>
      <c r="M12" s="114">
        <v>3.01</v>
      </c>
      <c r="N12" s="114"/>
      <c r="O12" s="114"/>
      <c r="P12" s="114">
        <f>IF(MAX(M12:O12)=0,"",MAX(M12:O12))</f>
        <v>3.01</v>
      </c>
      <c r="Q12" s="115">
        <f>IFERROR(RANK(R12,$R$6:$R$21,0),"")</f>
        <v>9</v>
      </c>
      <c r="R12" s="119">
        <f>IF(P12="","",_xlfn.XLOOKUP(P12,punkti!$M$2:$M$153,punkti!$O$2:$O$153,,-1))</f>
        <v>23</v>
      </c>
      <c r="S12" s="116" t="s">
        <v>104</v>
      </c>
      <c r="T12" s="115">
        <f>IFERROR(RANK(U12,$U$6:$U$21,0),"")</f>
        <v>4</v>
      </c>
      <c r="U12" s="119">
        <f>IF(S12="","",_xlfn.XLOOKUP(S12,punkti!$K$2:$K$153,punkti!$L$2:$L$153,,1))</f>
        <v>37</v>
      </c>
      <c r="V12" s="120">
        <f>IF(SUM(F12,L12,R12,U12)=0,"",SUM(F12,L12,R12,U12))</f>
        <v>83</v>
      </c>
      <c r="W12" s="117">
        <f>IFERROR(RANK(V12,$V$6:$V$21,0),"")</f>
        <v>7</v>
      </c>
    </row>
    <row r="13" spans="1:23" ht="15.75" thickBot="1">
      <c r="A13" s="111">
        <v>8</v>
      </c>
      <c r="B13" s="112" t="s">
        <v>99</v>
      </c>
      <c r="C13" s="113">
        <v>2015</v>
      </c>
      <c r="D13" s="114">
        <v>11.12</v>
      </c>
      <c r="E13" s="115">
        <f>IFERROR(RANK(F13,$F$6:$F$21,0),"")</f>
        <v>9</v>
      </c>
      <c r="F13" s="119">
        <f>IF(D13="","",_xlfn.XLOOKUP(D13,punkti!$J$2:$J$153,punkti!$L$2:$L$153,,1))</f>
        <v>21</v>
      </c>
      <c r="G13" s="114">
        <v>14.73</v>
      </c>
      <c r="H13" s="114"/>
      <c r="I13" s="114"/>
      <c r="J13" s="114">
        <f>IF(MAX(G13:I13)=0,"",MAX(G13:I13))</f>
        <v>14.73</v>
      </c>
      <c r="K13" s="115">
        <f>IFERROR(RANK(L13,$L$6:$L$21,0),"")</f>
        <v>8</v>
      </c>
      <c r="L13" s="119">
        <f>IF(J13="","",_xlfn.XLOOKUP(J13,punkti!$N$2:$N$153,punkti!$O$2:$O$153,,-1))</f>
        <v>14</v>
      </c>
      <c r="M13" s="114">
        <v>3.03</v>
      </c>
      <c r="N13" s="114"/>
      <c r="O13" s="114"/>
      <c r="P13" s="114">
        <f>IF(MAX(M13:O13)=0,"",MAX(M13:O13))</f>
        <v>3.03</v>
      </c>
      <c r="Q13" s="115">
        <f>IFERROR(RANK(R13,$R$6:$R$21,0),"")</f>
        <v>6</v>
      </c>
      <c r="R13" s="119">
        <f>IF(P13="","",_xlfn.XLOOKUP(P13,punkti!$M$2:$M$153,punkti!$O$2:$O$153,,-1))</f>
        <v>24</v>
      </c>
      <c r="S13" s="116" t="s">
        <v>100</v>
      </c>
      <c r="T13" s="115">
        <f>IFERROR(RANK(U13,$U$6:$U$21,0),"")</f>
        <v>7</v>
      </c>
      <c r="U13" s="119">
        <f>IF(S13="","",_xlfn.XLOOKUP(S13,punkti!$K$2:$K$153,punkti!$L$2:$L$153,,1))</f>
        <v>21</v>
      </c>
      <c r="V13" s="120">
        <f>IF(SUM(F13,L13,R13,U13)=0,"",SUM(F13,L13,R13,U13))</f>
        <v>80</v>
      </c>
      <c r="W13" s="117">
        <f>IFERROR(RANK(V13,$V$6:$V$21,0),"")</f>
        <v>8</v>
      </c>
    </row>
    <row r="14" spans="1:23" ht="15.75" thickBot="1">
      <c r="A14" s="111">
        <v>9</v>
      </c>
      <c r="B14" s="112" t="s">
        <v>109</v>
      </c>
      <c r="C14" s="113">
        <v>2015</v>
      </c>
      <c r="D14" s="114">
        <v>11.21</v>
      </c>
      <c r="E14" s="115">
        <f>IFERROR(RANK(F14,$F$6:$F$21,0),"")</f>
        <v>11</v>
      </c>
      <c r="F14" s="119">
        <f>IF(D14="","",_xlfn.XLOOKUP(D14,punkti!$J$2:$J$153,punkti!$L$2:$L$153,,1))</f>
        <v>20</v>
      </c>
      <c r="G14" s="114">
        <v>18.36</v>
      </c>
      <c r="H14" s="114"/>
      <c r="I14" s="114"/>
      <c r="J14" s="114">
        <f>IF(MAX(G14:I14)=0,"",MAX(G14:I14))</f>
        <v>18.36</v>
      </c>
      <c r="K14" s="115">
        <f>IFERROR(RANK(L14,$L$6:$L$21,0),"")</f>
        <v>4</v>
      </c>
      <c r="L14" s="119">
        <f>IF(J14="","",_xlfn.XLOOKUP(J14,punkti!$N$2:$N$153,punkti!$O$2:$O$153,,-1))</f>
        <v>21</v>
      </c>
      <c r="M14" s="114">
        <v>2.98</v>
      </c>
      <c r="N14" s="114"/>
      <c r="O14" s="114"/>
      <c r="P14" s="114">
        <f>IF(MAX(M14:O14)=0,"",MAX(M14:O14))</f>
        <v>2.98</v>
      </c>
      <c r="Q14" s="115">
        <f>IFERROR(RANK(R14,$R$6:$R$21,0),"")</f>
        <v>10</v>
      </c>
      <c r="R14" s="119">
        <f>IF(P14="","",_xlfn.XLOOKUP(P14,punkti!$M$2:$M$153,punkti!$O$2:$O$153,,-1))</f>
        <v>22</v>
      </c>
      <c r="S14" s="116" t="s">
        <v>110</v>
      </c>
      <c r="T14" s="115">
        <f>IFERROR(RANK(U14,$U$6:$U$21,0),"")</f>
        <v>11</v>
      </c>
      <c r="U14" s="119">
        <f>IF(S14="","",_xlfn.XLOOKUP(S14,punkti!$K$2:$K$153,punkti!$L$2:$L$153,,1))</f>
        <v>5</v>
      </c>
      <c r="V14" s="120">
        <f>IF(SUM(F14,L14,R14,U14)=0,"",SUM(F14,L14,R14,U14))</f>
        <v>68</v>
      </c>
      <c r="W14" s="117">
        <f>IFERROR(RANK(V14,$V$6:$V$21,0),"")</f>
        <v>9</v>
      </c>
    </row>
    <row r="15" spans="1:23" ht="15.75" thickBot="1">
      <c r="A15" s="111">
        <v>10</v>
      </c>
      <c r="B15" s="112" t="s">
        <v>91</v>
      </c>
      <c r="C15" s="113">
        <v>2015</v>
      </c>
      <c r="D15" s="114">
        <v>10.9</v>
      </c>
      <c r="E15" s="115">
        <f>IFERROR(RANK(F15,$F$6:$F$21,0),"")</f>
        <v>7</v>
      </c>
      <c r="F15" s="119">
        <f>IF(D15="","",_xlfn.XLOOKUP(D15,punkti!$J$2:$J$153,punkti!$L$2:$L$153,,1))</f>
        <v>25</v>
      </c>
      <c r="G15" s="114">
        <v>16.399999999999999</v>
      </c>
      <c r="H15" s="114"/>
      <c r="I15" s="114"/>
      <c r="J15" s="114">
        <f>IF(MAX(G15:I15)=0,"",MAX(G15:I15))</f>
        <v>16.399999999999999</v>
      </c>
      <c r="K15" s="115">
        <f>IFERROR(RANK(L15,$L$6:$L$21,0),"")</f>
        <v>7</v>
      </c>
      <c r="L15" s="119">
        <f>IF(J15="","",_xlfn.XLOOKUP(J15,punkti!$N$2:$N$153,punkti!$O$2:$O$153,,-1))</f>
        <v>17</v>
      </c>
      <c r="M15" s="114">
        <v>2.7</v>
      </c>
      <c r="N15" s="114"/>
      <c r="O15" s="114"/>
      <c r="P15" s="114">
        <f>IF(MAX(M15:O15)=0,"",MAX(M15:O15))</f>
        <v>2.7</v>
      </c>
      <c r="Q15" s="115">
        <f>IFERROR(RANK(R15,$R$6:$R$21,0),"")</f>
        <v>13</v>
      </c>
      <c r="R15" s="119">
        <f>IF(P15="","",_xlfn.XLOOKUP(P15,punkti!$M$2:$M$153,punkti!$O$2:$O$153,,-1))</f>
        <v>13</v>
      </c>
      <c r="S15" s="116" t="s">
        <v>92</v>
      </c>
      <c r="T15" s="115">
        <f>IFERROR(RANK(U15,$U$6:$U$21,0),"")</f>
        <v>9</v>
      </c>
      <c r="U15" s="119">
        <f>IF(S15="","",_xlfn.XLOOKUP(S15,punkti!$K$2:$K$153,punkti!$L$2:$L$153,,1))</f>
        <v>12</v>
      </c>
      <c r="V15" s="120">
        <f>IF(SUM(F15,L15,R15,U15)=0,"",SUM(F15,L15,R15,U15))</f>
        <v>67</v>
      </c>
      <c r="W15" s="117">
        <f>IFERROR(RANK(V15,$V$6:$V$21,0),"")</f>
        <v>10</v>
      </c>
    </row>
    <row r="16" spans="1:23" ht="15.75" thickBot="1">
      <c r="A16" s="111">
        <v>11</v>
      </c>
      <c r="B16" s="112" t="s">
        <v>97</v>
      </c>
      <c r="C16" s="113">
        <v>2015</v>
      </c>
      <c r="D16" s="114">
        <v>11.14</v>
      </c>
      <c r="E16" s="115">
        <f>IFERROR(RANK(F16,$F$6:$F$21,0),"")</f>
        <v>9</v>
      </c>
      <c r="F16" s="119">
        <f>IF(D16="","",_xlfn.XLOOKUP(D16,punkti!$J$2:$J$153,punkti!$L$2:$L$153,,1))</f>
        <v>21</v>
      </c>
      <c r="G16" s="114">
        <v>17.47</v>
      </c>
      <c r="H16" s="114"/>
      <c r="I16" s="114"/>
      <c r="J16" s="114">
        <f>IF(MAX(G16:I16)=0,"",MAX(G16:I16))</f>
        <v>17.47</v>
      </c>
      <c r="K16" s="115">
        <f>IFERROR(RANK(L16,$L$6:$L$21,0),"")</f>
        <v>6</v>
      </c>
      <c r="L16" s="119">
        <f>IF(J16="","",_xlfn.XLOOKUP(J16,punkti!$N$2:$N$153,punkti!$O$2:$O$153,,-1))</f>
        <v>19</v>
      </c>
      <c r="M16" s="114">
        <v>3.04</v>
      </c>
      <c r="N16" s="114"/>
      <c r="O16" s="114"/>
      <c r="P16" s="114">
        <f>IF(MAX(M16:O16)=0,"",MAX(M16:O16))</f>
        <v>3.04</v>
      </c>
      <c r="Q16" s="115">
        <f>IFERROR(RANK(R16,$R$6:$R$21,0),"")</f>
        <v>6</v>
      </c>
      <c r="R16" s="119">
        <f>IF(P16="","",_xlfn.XLOOKUP(P16,punkti!$M$2:$M$153,punkti!$O$2:$O$153,,-1))</f>
        <v>24</v>
      </c>
      <c r="S16" s="116" t="s">
        <v>98</v>
      </c>
      <c r="T16" s="115">
        <f>IFERROR(RANK(U16,$U$6:$U$21,0),"")</f>
        <v>14</v>
      </c>
      <c r="U16" s="119">
        <f>IF(S16="","",_xlfn.XLOOKUP(S16,punkti!$K$2:$K$153,punkti!$L$2:$L$153,,1))</f>
        <v>1</v>
      </c>
      <c r="V16" s="120">
        <f>IF(SUM(F16,L16,R16,U16)=0,"",SUM(F16,L16,R16,U16))</f>
        <v>65</v>
      </c>
      <c r="W16" s="117">
        <f>IFERROR(RANK(V16,$V$6:$V$21,0),"")</f>
        <v>11</v>
      </c>
    </row>
    <row r="17" spans="1:42" ht="15.75" thickBot="1">
      <c r="A17" s="111">
        <v>12</v>
      </c>
      <c r="B17" s="112" t="s">
        <v>115</v>
      </c>
      <c r="C17" s="118">
        <v>2014</v>
      </c>
      <c r="D17" s="114">
        <v>11.34</v>
      </c>
      <c r="E17" s="115">
        <f>IFERROR(RANK(F17,$F$6:$F$21,0),"")</f>
        <v>12</v>
      </c>
      <c r="F17" s="119">
        <f>IF(D17="","",_xlfn.XLOOKUP(D17,punkti!$J$2:$J$153,punkti!$L$2:$L$153,,1))</f>
        <v>18</v>
      </c>
      <c r="G17" s="114">
        <v>12.58</v>
      </c>
      <c r="H17" s="114"/>
      <c r="I17" s="114"/>
      <c r="J17" s="114">
        <f>IF(MAX(G17:I17)=0,"",MAX(G17:I17))</f>
        <v>12.58</v>
      </c>
      <c r="K17" s="115">
        <f>IFERROR(RANK(L17,$L$6:$L$21,0),"")</f>
        <v>11</v>
      </c>
      <c r="L17" s="119">
        <f>IF(J17="","",_xlfn.XLOOKUP(J17,punkti!$N$2:$N$153,punkti!$O$2:$O$153,,-1))</f>
        <v>10</v>
      </c>
      <c r="M17" s="114">
        <v>2.76</v>
      </c>
      <c r="N17" s="114"/>
      <c r="O17" s="114"/>
      <c r="P17" s="114">
        <f>IF(MAX(M17:O17)=0,"",MAX(M17:O17))</f>
        <v>2.76</v>
      </c>
      <c r="Q17" s="115">
        <f>IFERROR(RANK(R17,$R$6:$R$21,0),"")</f>
        <v>12</v>
      </c>
      <c r="R17" s="119">
        <f>IF(P17="","",_xlfn.XLOOKUP(P17,punkti!$M$2:$M$153,punkti!$O$2:$O$153,,-1))</f>
        <v>15</v>
      </c>
      <c r="S17" s="116" t="s">
        <v>116</v>
      </c>
      <c r="T17" s="115">
        <f>IFERROR(RANK(U17,$U$6:$U$21,0),"")</f>
        <v>6</v>
      </c>
      <c r="U17" s="119">
        <f>IF(S17="","",_xlfn.XLOOKUP(S17,punkti!$K$2:$K$153,punkti!$L$2:$L$153,,1))</f>
        <v>22</v>
      </c>
      <c r="V17" s="120">
        <f>IF(SUM(F17,L17,R17,U17)=0,"",SUM(F17,L17,R17,U17))</f>
        <v>65</v>
      </c>
      <c r="W17" s="117">
        <f>IFERROR(RANK(V17,$V$6:$V$21,0),"")</f>
        <v>11</v>
      </c>
    </row>
    <row r="18" spans="1:42" ht="15.75" thickBot="1">
      <c r="A18" s="111">
        <v>13</v>
      </c>
      <c r="B18" s="112" t="s">
        <v>89</v>
      </c>
      <c r="C18" s="113">
        <v>2015</v>
      </c>
      <c r="D18" s="114">
        <v>11.67</v>
      </c>
      <c r="E18" s="115">
        <f>IFERROR(RANK(F18,$F$6:$F$21,0),"")</f>
        <v>13</v>
      </c>
      <c r="F18" s="119">
        <f>IF(D18="","",_xlfn.XLOOKUP(D18,punkti!$J$2:$J$153,punkti!$L$2:$L$153,,1))</f>
        <v>13</v>
      </c>
      <c r="G18" s="114">
        <v>11.81</v>
      </c>
      <c r="H18" s="114"/>
      <c r="I18" s="114"/>
      <c r="J18" s="114">
        <f>IF(MAX(G18:I18)=0,"",MAX(G18:I18))</f>
        <v>11.81</v>
      </c>
      <c r="K18" s="115">
        <f>IFERROR(RANK(L18,$L$6:$L$21,0),"")</f>
        <v>12</v>
      </c>
      <c r="L18" s="119">
        <f>IF(J18="","",_xlfn.XLOOKUP(J18,punkti!$N$2:$N$153,punkti!$O$2:$O$153,,-1))</f>
        <v>8</v>
      </c>
      <c r="M18" s="114">
        <v>2.64</v>
      </c>
      <c r="N18" s="114"/>
      <c r="O18" s="114"/>
      <c r="P18" s="114">
        <f>IF(MAX(M18:O18)=0,"",MAX(M18:O18))</f>
        <v>2.64</v>
      </c>
      <c r="Q18" s="115">
        <f>IFERROR(RANK(R18,$R$6:$R$21,0),"")</f>
        <v>14</v>
      </c>
      <c r="R18" s="119">
        <f>IF(P18="","",_xlfn.XLOOKUP(P18,punkti!$M$2:$M$153,punkti!$O$2:$O$153,,-1))</f>
        <v>11</v>
      </c>
      <c r="S18" s="116" t="s">
        <v>90</v>
      </c>
      <c r="T18" s="115">
        <f>IFERROR(RANK(U18,$U$6:$U$21,0),"")</f>
        <v>12</v>
      </c>
      <c r="U18" s="119">
        <f>IF(S18="","",_xlfn.XLOOKUP(S18,punkti!$K$2:$K$153,punkti!$L$2:$L$153,,1))</f>
        <v>4</v>
      </c>
      <c r="V18" s="120">
        <f>IF(SUM(F18,L18,R18,U18)=0,"",SUM(F18,L18,R18,U18))</f>
        <v>36</v>
      </c>
      <c r="W18" s="117">
        <f>IFERROR(RANK(V18,$V$6:$V$21,0),"")</f>
        <v>13</v>
      </c>
    </row>
    <row r="19" spans="1:42" ht="15.75" thickBot="1">
      <c r="A19" s="111">
        <v>14</v>
      </c>
      <c r="B19" s="112" t="s">
        <v>107</v>
      </c>
      <c r="C19" s="113">
        <v>2014</v>
      </c>
      <c r="D19" s="114">
        <v>12.35</v>
      </c>
      <c r="E19" s="115">
        <f>IFERROR(RANK(F19,$F$6:$F$21,0),"")</f>
        <v>14</v>
      </c>
      <c r="F19" s="119">
        <f>IF(D19="","",_xlfn.XLOOKUP(D19,punkti!$J$2:$J$153,punkti!$L$2:$L$153,,1))</f>
        <v>5</v>
      </c>
      <c r="G19" s="114">
        <v>11.39</v>
      </c>
      <c r="H19" s="114"/>
      <c r="I19" s="114"/>
      <c r="J19" s="114">
        <f>IF(MAX(G19:I19)=0,"",MAX(G19:I19))</f>
        <v>11.39</v>
      </c>
      <c r="K19" s="115">
        <f>IFERROR(RANK(L19,$L$6:$L$21,0),"")</f>
        <v>13</v>
      </c>
      <c r="L19" s="119">
        <f>IF(J19="","",_xlfn.XLOOKUP(J19,punkti!$N$2:$N$153,punkti!$O$2:$O$153,,-1))</f>
        <v>7</v>
      </c>
      <c r="M19" s="114">
        <v>2.78</v>
      </c>
      <c r="N19" s="114"/>
      <c r="O19" s="114"/>
      <c r="P19" s="114">
        <f>IF(MAX(M19:O19)=0,"",MAX(M19:O19))</f>
        <v>2.78</v>
      </c>
      <c r="Q19" s="115">
        <f>IFERROR(RANK(R19,$R$6:$R$21,0),"")</f>
        <v>11</v>
      </c>
      <c r="R19" s="119">
        <f>IF(P19="","",_xlfn.XLOOKUP(P19,punkti!$M$2:$M$153,punkti!$O$2:$O$153,,-1))</f>
        <v>16</v>
      </c>
      <c r="S19" s="116" t="s">
        <v>108</v>
      </c>
      <c r="T19" s="115">
        <f>IFERROR(RANK(U19,$U$6:$U$21,0),"")</f>
        <v>13</v>
      </c>
      <c r="U19" s="119">
        <f>IF(S19="","",_xlfn.XLOOKUP(S19,punkti!$K$2:$K$153,punkti!$L$2:$L$153,,1))</f>
        <v>3</v>
      </c>
      <c r="V19" s="120">
        <f>IF(SUM(F19,L19,R19,U19)=0,"",SUM(F19,L19,R19,U19))</f>
        <v>31</v>
      </c>
      <c r="W19" s="117">
        <f>IFERROR(RANK(V19,$V$6:$V$21,0),"")</f>
        <v>14</v>
      </c>
    </row>
    <row r="20" spans="1:42" ht="15.75" thickBot="1">
      <c r="A20" s="111">
        <v>15</v>
      </c>
      <c r="B20" s="112" t="s">
        <v>113</v>
      </c>
      <c r="C20" s="118">
        <v>2015</v>
      </c>
      <c r="D20" s="114">
        <v>13.17</v>
      </c>
      <c r="E20" s="115">
        <f>IFERROR(RANK(F20,$F$6:$F$21,0),"")</f>
        <v>15</v>
      </c>
      <c r="F20" s="119">
        <f>IF(D20="","",_xlfn.XLOOKUP(D20,punkti!$J$2:$J$153,punkti!$L$2:$L$153,,1))</f>
        <v>0</v>
      </c>
      <c r="G20" s="114">
        <v>10.87</v>
      </c>
      <c r="H20" s="114"/>
      <c r="I20" s="114"/>
      <c r="J20" s="114">
        <f>IF(MAX(G20:I20)=0,"",MAX(G20:I20))</f>
        <v>10.87</v>
      </c>
      <c r="K20" s="115">
        <f>IFERROR(RANK(L20,$L$6:$L$21,0),"")</f>
        <v>14</v>
      </c>
      <c r="L20" s="119">
        <f>IF(J20="","",_xlfn.XLOOKUP(J20,punkti!$N$2:$N$153,punkti!$O$2:$O$153,,-1))</f>
        <v>6</v>
      </c>
      <c r="M20" s="114">
        <v>2.2599999999999998</v>
      </c>
      <c r="N20" s="114"/>
      <c r="O20" s="114"/>
      <c r="P20" s="114">
        <f>IF(MAX(M20:O20)=0,"",MAX(M20:O20))</f>
        <v>2.2599999999999998</v>
      </c>
      <c r="Q20" s="115">
        <f>IFERROR(RANK(R20,$R$6:$R$21,0),"")</f>
        <v>15</v>
      </c>
      <c r="R20" s="119">
        <f>IF(P20="","",_xlfn.XLOOKUP(P20,punkti!$M$2:$M$153,punkti!$O$2:$O$153,,-1))</f>
        <v>0</v>
      </c>
      <c r="S20" s="116" t="s">
        <v>114</v>
      </c>
      <c r="T20" s="115">
        <f>IFERROR(RANK(U20,$U$6:$U$21,0),"")</f>
        <v>15</v>
      </c>
      <c r="U20" s="119">
        <f>IF(S20="","",_xlfn.XLOOKUP(S20,punkti!$K$2:$K$153,punkti!$L$2:$L$153,,1))</f>
        <v>0</v>
      </c>
      <c r="V20" s="120">
        <f>IF(SUM(F20,L20,R20,U20)=0,"",SUM(F20,L20,R20,U20))</f>
        <v>6</v>
      </c>
      <c r="W20" s="117">
        <f>IFERROR(RANK(V20,$V$6:$V$21,0),"")</f>
        <v>15</v>
      </c>
    </row>
    <row r="21" spans="1:42" ht="15.75" thickBot="1">
      <c r="A21" s="111">
        <v>16</v>
      </c>
      <c r="B21" s="112" t="s">
        <v>105</v>
      </c>
      <c r="C21" s="113">
        <v>2015</v>
      </c>
      <c r="D21" s="114">
        <v>14.57</v>
      </c>
      <c r="E21" s="115">
        <f>IFERROR(RANK(F21,$F$6:$F$21,0),"")</f>
        <v>15</v>
      </c>
      <c r="F21" s="119">
        <f>IF(D21="","",_xlfn.XLOOKUP(D21,punkti!$J$2:$J$153,punkti!$L$2:$L$153,,1))</f>
        <v>0</v>
      </c>
      <c r="G21" s="114">
        <v>10.210000000000001</v>
      </c>
      <c r="H21" s="114"/>
      <c r="I21" s="114"/>
      <c r="J21" s="114">
        <f>IF(MAX(G21:I21)=0,"",MAX(G21:I21))</f>
        <v>10.210000000000001</v>
      </c>
      <c r="K21" s="115">
        <f>IFERROR(RANK(L21,$L$6:$L$21,0),"")</f>
        <v>15</v>
      </c>
      <c r="L21" s="119">
        <f>IF(J21="","",_xlfn.XLOOKUP(J21,punkti!$N$2:$N$153,punkti!$O$2:$O$153,,-1))</f>
        <v>5</v>
      </c>
      <c r="M21" s="114">
        <v>2.27</v>
      </c>
      <c r="N21" s="114"/>
      <c r="O21" s="114"/>
      <c r="P21" s="114">
        <f>IF(MAX(M21:O21)=0,"",MAX(M21:O21))</f>
        <v>2.27</v>
      </c>
      <c r="Q21" s="115">
        <f>IFERROR(RANK(R21,$R$6:$R$21,0),"")</f>
        <v>15</v>
      </c>
      <c r="R21" s="119">
        <f>IF(P21="","",_xlfn.XLOOKUP(P21,punkti!$M$2:$M$153,punkti!$O$2:$O$153,,-1))</f>
        <v>0</v>
      </c>
      <c r="S21" s="116" t="s">
        <v>106</v>
      </c>
      <c r="T21" s="115">
        <f>IFERROR(RANK(U21,$U$6:$U$21,0),"")</f>
        <v>15</v>
      </c>
      <c r="U21" s="119">
        <f>IF(S21="","",_xlfn.XLOOKUP(S21,punkti!$K$2:$K$153,punkti!$L$2:$L$153,,1))</f>
        <v>0</v>
      </c>
      <c r="V21" s="120">
        <f>IF(SUM(F21,L21,R21,U21)=0,"",SUM(F21,L21,R21,U21))</f>
        <v>5</v>
      </c>
      <c r="W21" s="117">
        <f>IFERROR(RANK(V21,$V$6:$V$21,0),"")</f>
        <v>16</v>
      </c>
    </row>
    <row r="31" spans="1:42" ht="15.75" thickBot="1"/>
    <row r="32" spans="1:42" ht="21">
      <c r="Z32" s="34" t="str">
        <f>B2</f>
        <v>Vecuma grupa</v>
      </c>
      <c r="AA32" s="90" t="str">
        <f>C2</f>
        <v>Preiļi novada BJSS 4-cīņā U-10, U-12      11.06.2025,Preiļi</v>
      </c>
      <c r="AB32" s="90"/>
      <c r="AC32" s="90"/>
      <c r="AD32" s="90"/>
      <c r="AE32" s="90"/>
      <c r="AF32" s="90"/>
      <c r="AG32" s="90"/>
      <c r="AH32" s="90"/>
      <c r="AI32" s="90"/>
      <c r="AJ32" s="90"/>
      <c r="AK32" s="91"/>
      <c r="AL32" s="41"/>
      <c r="AM32" s="41"/>
      <c r="AN32" s="41"/>
      <c r="AO32" s="41"/>
      <c r="AP32" s="41"/>
    </row>
    <row r="33" spans="2:65" ht="21.75" thickBot="1">
      <c r="Z33" s="35" t="str">
        <f>B3</f>
        <v>U12 meitenes</v>
      </c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3"/>
      <c r="AL33" s="41"/>
      <c r="AM33" s="41"/>
      <c r="AN33" s="41"/>
      <c r="AO33" s="41"/>
      <c r="AP33" s="41"/>
    </row>
    <row r="34" spans="2:65" ht="30" customHeight="1" thickBot="1">
      <c r="Z34" s="75" t="s">
        <v>15</v>
      </c>
      <c r="AA34" s="108" t="s">
        <v>52</v>
      </c>
      <c r="AB34" s="109"/>
      <c r="AC34" s="109"/>
      <c r="AD34" s="109"/>
      <c r="AE34" s="109"/>
      <c r="AF34" s="109"/>
      <c r="AG34" s="109"/>
      <c r="AH34" s="109"/>
      <c r="AI34" s="109"/>
      <c r="AJ34" s="109"/>
      <c r="AK34" s="110"/>
      <c r="AL34" s="41"/>
      <c r="AM34" s="41"/>
      <c r="AN34" s="41"/>
      <c r="AO34" s="41"/>
      <c r="AP34" s="41"/>
    </row>
    <row r="35" spans="2:65" ht="38.450000000000003" customHeight="1" thickBot="1">
      <c r="Z35" s="76"/>
      <c r="AA35" s="100" t="s">
        <v>16</v>
      </c>
      <c r="AB35" s="102" t="s">
        <v>17</v>
      </c>
      <c r="AC35" s="103"/>
      <c r="AD35" s="104" t="s">
        <v>18</v>
      </c>
      <c r="AE35" s="105"/>
      <c r="AF35" s="106" t="s">
        <v>3</v>
      </c>
      <c r="AG35" s="107"/>
      <c r="AH35" s="102" t="s">
        <v>53</v>
      </c>
      <c r="AI35" s="103"/>
      <c r="AJ35" s="32" t="s">
        <v>20</v>
      </c>
      <c r="AK35" s="73" t="s">
        <v>21</v>
      </c>
      <c r="AL35" s="42"/>
      <c r="AM35" s="42"/>
      <c r="AN35" s="42"/>
      <c r="AO35" s="42"/>
      <c r="AP35" s="42"/>
      <c r="AR35" s="70" t="s">
        <v>15</v>
      </c>
      <c r="AS35" s="72" t="s">
        <v>16</v>
      </c>
      <c r="AT35" s="94" t="s">
        <v>17</v>
      </c>
      <c r="AU35" s="95"/>
      <c r="AV35" s="96"/>
      <c r="AW35" s="94" t="s">
        <v>18</v>
      </c>
      <c r="AX35" s="95"/>
      <c r="AY35" s="95"/>
      <c r="AZ35" s="95"/>
      <c r="BA35" s="95"/>
      <c r="BB35" s="96"/>
      <c r="BC35" s="97" t="s">
        <v>3</v>
      </c>
      <c r="BD35" s="98"/>
      <c r="BE35" s="98"/>
      <c r="BF35" s="98"/>
      <c r="BG35" s="98"/>
      <c r="BH35" s="99"/>
      <c r="BI35" s="94" t="s">
        <v>53</v>
      </c>
      <c r="BJ35" s="95"/>
      <c r="BK35" s="96"/>
      <c r="BL35" s="23" t="s">
        <v>20</v>
      </c>
      <c r="BM35" s="84" t="s">
        <v>21</v>
      </c>
    </row>
    <row r="36" spans="2:65" ht="27.6" customHeight="1" thickBot="1">
      <c r="B36"/>
      <c r="C36"/>
      <c r="Z36" s="77"/>
      <c r="AA36" s="101"/>
      <c r="AB36" s="36" t="s">
        <v>23</v>
      </c>
      <c r="AC36" s="37" t="s">
        <v>24</v>
      </c>
      <c r="AD36" s="36" t="s">
        <v>23</v>
      </c>
      <c r="AE36" s="38" t="s">
        <v>24</v>
      </c>
      <c r="AF36" s="43" t="s">
        <v>23</v>
      </c>
      <c r="AG36" s="37" t="s">
        <v>24</v>
      </c>
      <c r="AH36" s="36" t="s">
        <v>23</v>
      </c>
      <c r="AI36" s="37" t="s">
        <v>24</v>
      </c>
      <c r="AJ36" s="44" t="s">
        <v>29</v>
      </c>
      <c r="AK36" s="74"/>
      <c r="AL36" s="41"/>
      <c r="AM36" s="41"/>
      <c r="AN36" s="41"/>
      <c r="AO36" s="41"/>
      <c r="AP36" s="41"/>
      <c r="AR36" s="70"/>
      <c r="AS36" s="70"/>
      <c r="AT36" s="24" t="s">
        <v>22</v>
      </c>
      <c r="AU36" s="25" t="s">
        <v>23</v>
      </c>
      <c r="AV36" s="26" t="s">
        <v>24</v>
      </c>
      <c r="AW36" s="24" t="s">
        <v>25</v>
      </c>
      <c r="AX36" s="27" t="s">
        <v>26</v>
      </c>
      <c r="AY36" s="27" t="s">
        <v>27</v>
      </c>
      <c r="AZ36" s="27" t="s">
        <v>28</v>
      </c>
      <c r="BA36" s="25" t="s">
        <v>23</v>
      </c>
      <c r="BB36" s="28" t="s">
        <v>24</v>
      </c>
      <c r="BC36" s="29" t="s">
        <v>25</v>
      </c>
      <c r="BD36" s="30" t="s">
        <v>26</v>
      </c>
      <c r="BE36" s="30" t="s">
        <v>27</v>
      </c>
      <c r="BF36" s="30" t="s">
        <v>28</v>
      </c>
      <c r="BG36" s="33" t="s">
        <v>23</v>
      </c>
      <c r="BH36" s="26" t="s">
        <v>24</v>
      </c>
      <c r="BI36" s="24" t="s">
        <v>22</v>
      </c>
      <c r="BJ36" s="25" t="s">
        <v>23</v>
      </c>
      <c r="BK36" s="26" t="s">
        <v>24</v>
      </c>
      <c r="BL36" s="23" t="s">
        <v>29</v>
      </c>
      <c r="BM36" s="85"/>
    </row>
    <row r="37" spans="2:65" ht="30" customHeight="1" thickBot="1">
      <c r="B37"/>
      <c r="C37"/>
      <c r="Z37" s="39" t="str">
        <f>IF(AR37=0,"",AR37)</f>
        <v>IVONNA ELSTE</v>
      </c>
      <c r="AA37" s="39">
        <f>IF(AS37=0,"",AS37)</f>
        <v>2014</v>
      </c>
      <c r="AB37" s="39">
        <f>IF(AU37=0,"",AU37)</f>
        <v>3</v>
      </c>
      <c r="AC37" s="39">
        <f>IF(AV37=0,"",AV37)</f>
        <v>59</v>
      </c>
      <c r="AD37" s="39">
        <f>IF(BA37=0,"",BA37)</f>
        <v>1</v>
      </c>
      <c r="AE37" s="39">
        <f>IF(BB37=0,"",BB37)</f>
        <v>45</v>
      </c>
      <c r="AF37" s="39">
        <f>IF(BG37=0,"",BG37)</f>
        <v>1</v>
      </c>
      <c r="AG37" s="39">
        <f>IF(BH37=0,"",BH37)</f>
        <v>60</v>
      </c>
      <c r="AH37" s="39">
        <f>IF(BJ37=0,"",BJ37)</f>
        <v>3</v>
      </c>
      <c r="AI37" s="39">
        <f>IF(BK37=0,"",BK37)</f>
        <v>40</v>
      </c>
      <c r="AJ37" s="39">
        <f>IF(BL37=0,"",BL37)</f>
        <v>204</v>
      </c>
      <c r="AK37" s="45">
        <f>IF(BM37=0,"",BM37)</f>
        <v>1</v>
      </c>
      <c r="AL37" s="41"/>
      <c r="AM37" s="41"/>
      <c r="AN37" s="41"/>
      <c r="AO37" s="41"/>
      <c r="AP37" s="41"/>
      <c r="AR37" s="47" t="str" cm="1">
        <f t="array" ref="AR37:BM52">_xlfn._xlws.SORT(B6:W21,22,1)</f>
        <v>IVONNA ELSTE</v>
      </c>
      <c r="AS37" s="48">
        <v>2014</v>
      </c>
      <c r="AT37" s="48">
        <v>9.52</v>
      </c>
      <c r="AU37" s="48">
        <v>3</v>
      </c>
      <c r="AV37" s="48">
        <v>59</v>
      </c>
      <c r="AW37" s="48">
        <v>31.04</v>
      </c>
      <c r="AX37" s="48">
        <v>0</v>
      </c>
      <c r="AY37" s="48">
        <v>0</v>
      </c>
      <c r="AZ37" s="48">
        <v>31.04</v>
      </c>
      <c r="BA37" s="48">
        <v>1</v>
      </c>
      <c r="BB37" s="48">
        <v>45</v>
      </c>
      <c r="BC37" s="48">
        <v>4.12</v>
      </c>
      <c r="BD37" s="48">
        <v>0</v>
      </c>
      <c r="BE37" s="48">
        <v>0</v>
      </c>
      <c r="BF37" s="48">
        <v>4.12</v>
      </c>
      <c r="BG37" s="48">
        <v>1</v>
      </c>
      <c r="BH37" s="48">
        <v>60</v>
      </c>
      <c r="BI37" s="48" t="str">
        <v>1.46,8</v>
      </c>
      <c r="BJ37" s="48">
        <v>3</v>
      </c>
      <c r="BK37" s="48">
        <v>40</v>
      </c>
      <c r="BL37" s="48">
        <v>204</v>
      </c>
      <c r="BM37" s="51">
        <v>1</v>
      </c>
    </row>
    <row r="38" spans="2:65" ht="30" customHeight="1" thickBot="1">
      <c r="B38"/>
      <c r="C38"/>
      <c r="Z38" s="40" t="str">
        <f t="shared" ref="Z38:AA53" si="0">IF(AR38=0,"",AR38)</f>
        <v>Adriana Baško</v>
      </c>
      <c r="AA38" s="40">
        <f t="shared" si="0"/>
        <v>2014</v>
      </c>
      <c r="AB38" s="40">
        <f t="shared" ref="AB38:AC53" si="1">IF(AU38=0,"",AU38)</f>
        <v>2</v>
      </c>
      <c r="AC38" s="40">
        <f t="shared" si="1"/>
        <v>61</v>
      </c>
      <c r="AD38" s="40">
        <f t="shared" ref="AD38:AE53" si="2">IF(BA38=0,"",BA38)</f>
        <v>4</v>
      </c>
      <c r="AE38" s="40">
        <f t="shared" si="2"/>
        <v>21</v>
      </c>
      <c r="AF38" s="40">
        <f t="shared" ref="AF38:AG53" si="3">IF(BG38=0,"",BG38)</f>
        <v>2</v>
      </c>
      <c r="AG38" s="40">
        <f t="shared" si="3"/>
        <v>50</v>
      </c>
      <c r="AH38" s="40">
        <f t="shared" ref="AH38:AK53" si="4">IF(BJ38=0,"",BJ38)</f>
        <v>1</v>
      </c>
      <c r="AI38" s="40">
        <f t="shared" si="4"/>
        <v>44</v>
      </c>
      <c r="AJ38" s="40">
        <f t="shared" si="4"/>
        <v>176</v>
      </c>
      <c r="AK38" s="46">
        <f t="shared" si="4"/>
        <v>2</v>
      </c>
      <c r="AL38" s="41"/>
      <c r="AM38" s="41"/>
      <c r="AN38" s="41"/>
      <c r="AO38" s="41"/>
      <c r="AP38" s="41"/>
      <c r="AR38" s="49" t="str">
        <v>Adriana Baško</v>
      </c>
      <c r="AS38" s="50">
        <v>2014</v>
      </c>
      <c r="AT38" s="50">
        <v>9.43</v>
      </c>
      <c r="AU38" s="50">
        <v>2</v>
      </c>
      <c r="AV38" s="50">
        <v>61</v>
      </c>
      <c r="AW38" s="50">
        <v>18.399999999999999</v>
      </c>
      <c r="AX38" s="50">
        <v>0</v>
      </c>
      <c r="AY38" s="50">
        <v>0</v>
      </c>
      <c r="AZ38" s="50">
        <v>18.399999999999999</v>
      </c>
      <c r="BA38" s="50">
        <v>4</v>
      </c>
      <c r="BB38" s="50">
        <v>21</v>
      </c>
      <c r="BC38" s="50">
        <v>3.81</v>
      </c>
      <c r="BD38" s="50">
        <v>0</v>
      </c>
      <c r="BE38" s="50">
        <v>0</v>
      </c>
      <c r="BF38" s="50">
        <v>3.81</v>
      </c>
      <c r="BG38" s="50">
        <v>2</v>
      </c>
      <c r="BH38" s="50">
        <v>50</v>
      </c>
      <c r="BI38" s="50" t="str">
        <v>1.44,7</v>
      </c>
      <c r="BJ38" s="50">
        <v>1</v>
      </c>
      <c r="BK38" s="50">
        <v>44</v>
      </c>
      <c r="BL38" s="50">
        <v>176</v>
      </c>
      <c r="BM38" s="52">
        <v>2</v>
      </c>
    </row>
    <row r="39" spans="2:65" ht="30" customHeight="1" thickBot="1">
      <c r="B39"/>
      <c r="C39"/>
      <c r="Z39" s="39" t="str">
        <f t="shared" si="0"/>
        <v>Emma Lazdāne</v>
      </c>
      <c r="AA39" s="39">
        <f t="shared" si="0"/>
        <v>2014</v>
      </c>
      <c r="AB39" s="39">
        <f t="shared" si="1"/>
        <v>1</v>
      </c>
      <c r="AC39" s="39">
        <f t="shared" si="1"/>
        <v>64</v>
      </c>
      <c r="AD39" s="39">
        <f t="shared" si="2"/>
        <v>9</v>
      </c>
      <c r="AE39" s="39">
        <f t="shared" si="2"/>
        <v>13</v>
      </c>
      <c r="AF39" s="39">
        <f t="shared" si="3"/>
        <v>3</v>
      </c>
      <c r="AG39" s="39">
        <f t="shared" si="3"/>
        <v>43</v>
      </c>
      <c r="AH39" s="39">
        <f t="shared" si="4"/>
        <v>2</v>
      </c>
      <c r="AI39" s="39">
        <f t="shared" si="4"/>
        <v>41</v>
      </c>
      <c r="AJ39" s="39">
        <f t="shared" si="4"/>
        <v>161</v>
      </c>
      <c r="AK39" s="45">
        <f t="shared" si="4"/>
        <v>3</v>
      </c>
      <c r="AL39" s="41"/>
      <c r="AM39" s="41"/>
      <c r="AN39" s="41"/>
      <c r="AO39" s="41"/>
      <c r="AP39" s="41"/>
      <c r="AR39" s="47" t="str">
        <v>Emma Lazdāne</v>
      </c>
      <c r="AS39" s="48">
        <v>2014</v>
      </c>
      <c r="AT39" s="48">
        <v>9.33</v>
      </c>
      <c r="AU39" s="48">
        <v>1</v>
      </c>
      <c r="AV39" s="48">
        <v>64</v>
      </c>
      <c r="AW39" s="48">
        <v>14.23</v>
      </c>
      <c r="AX39" s="48">
        <v>0</v>
      </c>
      <c r="AY39" s="48">
        <v>0</v>
      </c>
      <c r="AZ39" s="48">
        <v>14.23</v>
      </c>
      <c r="BA39" s="48">
        <v>9</v>
      </c>
      <c r="BB39" s="48">
        <v>13</v>
      </c>
      <c r="BC39" s="48">
        <v>3.6</v>
      </c>
      <c r="BD39" s="48">
        <v>0</v>
      </c>
      <c r="BE39" s="48">
        <v>0</v>
      </c>
      <c r="BF39" s="48">
        <v>3.6</v>
      </c>
      <c r="BG39" s="48">
        <v>3</v>
      </c>
      <c r="BH39" s="48">
        <v>43</v>
      </c>
      <c r="BI39" s="48" t="str">
        <v>1.46,2</v>
      </c>
      <c r="BJ39" s="48">
        <v>2</v>
      </c>
      <c r="BK39" s="48">
        <v>41</v>
      </c>
      <c r="BL39" s="48">
        <v>161</v>
      </c>
      <c r="BM39" s="51">
        <v>3</v>
      </c>
    </row>
    <row r="40" spans="2:65" ht="30" customHeight="1" thickBot="1">
      <c r="B40"/>
      <c r="C40"/>
      <c r="Z40" s="40" t="str">
        <f t="shared" si="0"/>
        <v>Jekaterina Goloborodjko</v>
      </c>
      <c r="AA40" s="40">
        <f t="shared" si="0"/>
        <v>2015</v>
      </c>
      <c r="AB40" s="40">
        <f t="shared" si="1"/>
        <v>5</v>
      </c>
      <c r="AC40" s="40">
        <f t="shared" si="1"/>
        <v>33</v>
      </c>
      <c r="AD40" s="40">
        <f t="shared" si="2"/>
        <v>10</v>
      </c>
      <c r="AE40" s="40">
        <f t="shared" si="2"/>
        <v>12</v>
      </c>
      <c r="AF40" s="40">
        <f t="shared" si="3"/>
        <v>5</v>
      </c>
      <c r="AG40" s="40">
        <f t="shared" si="3"/>
        <v>30</v>
      </c>
      <c r="AH40" s="40">
        <f t="shared" si="4"/>
        <v>5</v>
      </c>
      <c r="AI40" s="40">
        <f t="shared" si="4"/>
        <v>36</v>
      </c>
      <c r="AJ40" s="40">
        <f t="shared" si="4"/>
        <v>111</v>
      </c>
      <c r="AK40" s="46">
        <f t="shared" si="4"/>
        <v>4</v>
      </c>
      <c r="AL40" s="41"/>
      <c r="AM40" s="41"/>
      <c r="AN40" s="41"/>
      <c r="AO40" s="41"/>
      <c r="AP40" s="41"/>
      <c r="AR40" s="49" t="str">
        <v>Jekaterina Goloborodjko</v>
      </c>
      <c r="AS40" s="50">
        <v>2015</v>
      </c>
      <c r="AT40" s="50">
        <v>10.55</v>
      </c>
      <c r="AU40" s="50">
        <v>5</v>
      </c>
      <c r="AV40" s="50">
        <v>33</v>
      </c>
      <c r="AW40" s="50">
        <v>13.9</v>
      </c>
      <c r="AX40" s="50">
        <v>0</v>
      </c>
      <c r="AY40" s="50">
        <v>0</v>
      </c>
      <c r="AZ40" s="50">
        <v>13.9</v>
      </c>
      <c r="BA40" s="50">
        <v>10</v>
      </c>
      <c r="BB40" s="50">
        <v>12</v>
      </c>
      <c r="BC40" s="50">
        <v>3.21</v>
      </c>
      <c r="BD40" s="50">
        <v>0</v>
      </c>
      <c r="BE40" s="50">
        <v>0</v>
      </c>
      <c r="BF40" s="50">
        <v>3.21</v>
      </c>
      <c r="BG40" s="50">
        <v>5</v>
      </c>
      <c r="BH40" s="50">
        <v>30</v>
      </c>
      <c r="BI40" s="50" t="str">
        <v>1.49,1</v>
      </c>
      <c r="BJ40" s="50">
        <v>5</v>
      </c>
      <c r="BK40" s="50">
        <v>36</v>
      </c>
      <c r="BL40" s="50">
        <v>111</v>
      </c>
      <c r="BM40" s="52">
        <v>4</v>
      </c>
    </row>
    <row r="41" spans="2:65" ht="30" customHeight="1" thickBot="1">
      <c r="B41"/>
      <c r="C41"/>
      <c r="Z41" s="39" t="str">
        <f t="shared" si="0"/>
        <v>KSENIJA TRIFANOVA</v>
      </c>
      <c r="AA41" s="39">
        <f t="shared" si="0"/>
        <v>2014</v>
      </c>
      <c r="AB41" s="39">
        <f t="shared" si="1"/>
        <v>4</v>
      </c>
      <c r="AC41" s="39">
        <f t="shared" si="1"/>
        <v>41</v>
      </c>
      <c r="AD41" s="39">
        <f t="shared" si="2"/>
        <v>3</v>
      </c>
      <c r="AE41" s="39">
        <f t="shared" si="2"/>
        <v>24</v>
      </c>
      <c r="AF41" s="39">
        <f t="shared" si="3"/>
        <v>4</v>
      </c>
      <c r="AG41" s="39">
        <f t="shared" si="3"/>
        <v>36</v>
      </c>
      <c r="AH41" s="39">
        <f t="shared" si="4"/>
        <v>10</v>
      </c>
      <c r="AI41" s="39">
        <f t="shared" si="4"/>
        <v>9</v>
      </c>
      <c r="AJ41" s="39">
        <f t="shared" si="4"/>
        <v>110</v>
      </c>
      <c r="AK41" s="45">
        <f t="shared" si="4"/>
        <v>5</v>
      </c>
      <c r="AL41" s="41"/>
      <c r="AM41" s="41"/>
      <c r="AN41" s="41"/>
      <c r="AO41" s="41"/>
      <c r="AP41" s="41"/>
      <c r="AR41" s="47" t="str">
        <v>KSENIJA TRIFANOVA</v>
      </c>
      <c r="AS41" s="48">
        <v>2014</v>
      </c>
      <c r="AT41" s="48">
        <v>10.19</v>
      </c>
      <c r="AU41" s="48">
        <v>4</v>
      </c>
      <c r="AV41" s="48">
        <v>41</v>
      </c>
      <c r="AW41" s="48">
        <v>20.190000000000001</v>
      </c>
      <c r="AX41" s="48">
        <v>0</v>
      </c>
      <c r="AY41" s="48">
        <v>0</v>
      </c>
      <c r="AZ41" s="48">
        <v>20.190000000000001</v>
      </c>
      <c r="BA41" s="48">
        <v>3</v>
      </c>
      <c r="BB41" s="48">
        <v>24</v>
      </c>
      <c r="BC41" s="48">
        <v>3.39</v>
      </c>
      <c r="BD41" s="48">
        <v>0</v>
      </c>
      <c r="BE41" s="48">
        <v>0</v>
      </c>
      <c r="BF41" s="48">
        <v>3.39</v>
      </c>
      <c r="BG41" s="48">
        <v>4</v>
      </c>
      <c r="BH41" s="48">
        <v>36</v>
      </c>
      <c r="BI41" s="48" t="str">
        <v>2.08,9</v>
      </c>
      <c r="BJ41" s="48">
        <v>10</v>
      </c>
      <c r="BK41" s="48">
        <v>9</v>
      </c>
      <c r="BL41" s="48">
        <v>110</v>
      </c>
      <c r="BM41" s="51">
        <v>5</v>
      </c>
    </row>
    <row r="42" spans="2:65" ht="30" customHeight="1" thickBot="1">
      <c r="B42"/>
      <c r="C42"/>
      <c r="Z42" s="40" t="str">
        <f t="shared" si="0"/>
        <v>Viktorija Fedotova</v>
      </c>
      <c r="AA42" s="40">
        <f t="shared" si="0"/>
        <v>2014</v>
      </c>
      <c r="AB42" s="40">
        <f t="shared" si="1"/>
        <v>6</v>
      </c>
      <c r="AC42" s="40">
        <f t="shared" si="1"/>
        <v>30</v>
      </c>
      <c r="AD42" s="40">
        <f t="shared" si="2"/>
        <v>2</v>
      </c>
      <c r="AE42" s="40">
        <f t="shared" si="2"/>
        <v>28</v>
      </c>
      <c r="AF42" s="40">
        <f t="shared" si="3"/>
        <v>6</v>
      </c>
      <c r="AG42" s="40">
        <f t="shared" si="3"/>
        <v>24</v>
      </c>
      <c r="AH42" s="40">
        <f t="shared" si="4"/>
        <v>7</v>
      </c>
      <c r="AI42" s="40">
        <f t="shared" si="4"/>
        <v>21</v>
      </c>
      <c r="AJ42" s="40">
        <f t="shared" si="4"/>
        <v>103</v>
      </c>
      <c r="AK42" s="46">
        <f t="shared" si="4"/>
        <v>6</v>
      </c>
      <c r="AL42" s="41"/>
      <c r="AM42" s="41"/>
      <c r="AN42" s="41"/>
      <c r="AO42" s="41"/>
      <c r="AP42" s="41"/>
      <c r="AR42" s="49" t="str">
        <v>Viktorija Fedotova</v>
      </c>
      <c r="AS42" s="50">
        <v>2014</v>
      </c>
      <c r="AT42" s="50">
        <v>10.67</v>
      </c>
      <c r="AU42" s="50">
        <v>6</v>
      </c>
      <c r="AV42" s="50">
        <v>30</v>
      </c>
      <c r="AW42" s="50">
        <v>22.44</v>
      </c>
      <c r="AX42" s="50">
        <v>0</v>
      </c>
      <c r="AY42" s="50">
        <v>0</v>
      </c>
      <c r="AZ42" s="50">
        <v>22.44</v>
      </c>
      <c r="BA42" s="50">
        <v>2</v>
      </c>
      <c r="BB42" s="50">
        <v>28</v>
      </c>
      <c r="BC42" s="50">
        <v>3.03</v>
      </c>
      <c r="BD42" s="50">
        <v>0</v>
      </c>
      <c r="BE42" s="50">
        <v>0</v>
      </c>
      <c r="BF42" s="50">
        <v>3.03</v>
      </c>
      <c r="BG42" s="50">
        <v>6</v>
      </c>
      <c r="BH42" s="50">
        <v>24</v>
      </c>
      <c r="BI42" s="50" t="str">
        <v>1.58,0</v>
      </c>
      <c r="BJ42" s="50">
        <v>7</v>
      </c>
      <c r="BK42" s="50">
        <v>21</v>
      </c>
      <c r="BL42" s="50">
        <v>103</v>
      </c>
      <c r="BM42" s="52">
        <v>6</v>
      </c>
    </row>
    <row r="43" spans="2:65" ht="30" customHeight="1" thickBot="1">
      <c r="B43"/>
      <c r="C43"/>
      <c r="Z43" s="39" t="str">
        <f t="shared" si="0"/>
        <v>Gailiša Sabīne</v>
      </c>
      <c r="AA43" s="39">
        <f t="shared" si="0"/>
        <v>2014</v>
      </c>
      <c r="AB43" s="39">
        <f t="shared" si="1"/>
        <v>8</v>
      </c>
      <c r="AC43" s="39">
        <f t="shared" si="1"/>
        <v>23</v>
      </c>
      <c r="AD43" s="39" t="str">
        <f t="shared" si="2"/>
        <v/>
      </c>
      <c r="AE43" s="39" t="str">
        <f t="shared" si="2"/>
        <v/>
      </c>
      <c r="AF43" s="39">
        <f t="shared" si="3"/>
        <v>9</v>
      </c>
      <c r="AG43" s="39">
        <f t="shared" si="3"/>
        <v>23</v>
      </c>
      <c r="AH43" s="39">
        <f t="shared" si="4"/>
        <v>4</v>
      </c>
      <c r="AI43" s="39">
        <f t="shared" si="4"/>
        <v>37</v>
      </c>
      <c r="AJ43" s="39">
        <f t="shared" si="4"/>
        <v>83</v>
      </c>
      <c r="AK43" s="45">
        <f t="shared" si="4"/>
        <v>7</v>
      </c>
      <c r="AL43" s="41"/>
      <c r="AM43" s="41"/>
      <c r="AN43" s="41"/>
      <c r="AO43" s="41"/>
      <c r="AP43" s="41"/>
      <c r="AR43" s="47" t="str">
        <v>Gailiša Sabīne</v>
      </c>
      <c r="AS43" s="48">
        <v>2014</v>
      </c>
      <c r="AT43" s="48">
        <v>11.02</v>
      </c>
      <c r="AU43" s="48">
        <v>8</v>
      </c>
      <c r="AV43" s="48">
        <v>23</v>
      </c>
      <c r="AW43" s="48">
        <v>0</v>
      </c>
      <c r="AX43" s="48">
        <v>0</v>
      </c>
      <c r="AY43" s="48">
        <v>0</v>
      </c>
      <c r="AZ43" s="48" t="str">
        <v/>
      </c>
      <c r="BA43" s="48">
        <v>0</v>
      </c>
      <c r="BB43" s="48">
        <v>0</v>
      </c>
      <c r="BC43" s="48">
        <v>3.01</v>
      </c>
      <c r="BD43" s="48">
        <v>0</v>
      </c>
      <c r="BE43" s="48">
        <v>0</v>
      </c>
      <c r="BF43" s="48">
        <v>3.01</v>
      </c>
      <c r="BG43" s="48">
        <v>9</v>
      </c>
      <c r="BH43" s="48">
        <v>23</v>
      </c>
      <c r="BI43" s="48" t="str">
        <v>1.48,4</v>
      </c>
      <c r="BJ43" s="48">
        <v>4</v>
      </c>
      <c r="BK43" s="48">
        <v>37</v>
      </c>
      <c r="BL43" s="48">
        <v>83</v>
      </c>
      <c r="BM43" s="51">
        <v>7</v>
      </c>
    </row>
    <row r="44" spans="2:65" ht="30" customHeight="1" thickBot="1">
      <c r="B44"/>
      <c r="C44"/>
      <c r="Z44" s="40" t="str">
        <f t="shared" si="0"/>
        <v>Veronika Fiļipova</v>
      </c>
      <c r="AA44" s="40">
        <f t="shared" si="0"/>
        <v>2015</v>
      </c>
      <c r="AB44" s="40">
        <f t="shared" si="1"/>
        <v>9</v>
      </c>
      <c r="AC44" s="40">
        <f t="shared" si="1"/>
        <v>21</v>
      </c>
      <c r="AD44" s="40">
        <f t="shared" si="2"/>
        <v>8</v>
      </c>
      <c r="AE44" s="40">
        <f t="shared" si="2"/>
        <v>14</v>
      </c>
      <c r="AF44" s="40">
        <f t="shared" si="3"/>
        <v>6</v>
      </c>
      <c r="AG44" s="40">
        <f t="shared" si="3"/>
        <v>24</v>
      </c>
      <c r="AH44" s="40">
        <f t="shared" si="4"/>
        <v>7</v>
      </c>
      <c r="AI44" s="40">
        <f t="shared" si="4"/>
        <v>21</v>
      </c>
      <c r="AJ44" s="40">
        <f t="shared" si="4"/>
        <v>80</v>
      </c>
      <c r="AK44" s="46">
        <f t="shared" si="4"/>
        <v>8</v>
      </c>
      <c r="AL44" s="41"/>
      <c r="AM44" s="41"/>
      <c r="AN44" s="41"/>
      <c r="AO44" s="41"/>
      <c r="AP44" s="41"/>
      <c r="AR44" s="49" t="str">
        <v>Veronika Fiļipova</v>
      </c>
      <c r="AS44" s="50">
        <v>2015</v>
      </c>
      <c r="AT44" s="50">
        <v>11.12</v>
      </c>
      <c r="AU44" s="50">
        <v>9</v>
      </c>
      <c r="AV44" s="50">
        <v>21</v>
      </c>
      <c r="AW44" s="50">
        <v>14.73</v>
      </c>
      <c r="AX44" s="50">
        <v>0</v>
      </c>
      <c r="AY44" s="50">
        <v>0</v>
      </c>
      <c r="AZ44" s="50">
        <v>14.73</v>
      </c>
      <c r="BA44" s="50">
        <v>8</v>
      </c>
      <c r="BB44" s="50">
        <v>14</v>
      </c>
      <c r="BC44" s="50">
        <v>3.03</v>
      </c>
      <c r="BD44" s="50">
        <v>0</v>
      </c>
      <c r="BE44" s="50">
        <v>0</v>
      </c>
      <c r="BF44" s="50">
        <v>3.03</v>
      </c>
      <c r="BG44" s="50">
        <v>6</v>
      </c>
      <c r="BH44" s="50">
        <v>24</v>
      </c>
      <c r="BI44" s="50" t="str">
        <v>1.58,2</v>
      </c>
      <c r="BJ44" s="50">
        <v>7</v>
      </c>
      <c r="BK44" s="50">
        <v>21</v>
      </c>
      <c r="BL44" s="50">
        <v>80</v>
      </c>
      <c r="BM44" s="52">
        <v>8</v>
      </c>
    </row>
    <row r="45" spans="2:65" ht="30" customHeight="1" thickBot="1">
      <c r="B45"/>
      <c r="C45"/>
      <c r="Z45" s="39" t="str">
        <f t="shared" si="0"/>
        <v>Aija Valtere</v>
      </c>
      <c r="AA45" s="39">
        <f t="shared" si="0"/>
        <v>2015</v>
      </c>
      <c r="AB45" s="39">
        <f t="shared" si="1"/>
        <v>11</v>
      </c>
      <c r="AC45" s="39">
        <f t="shared" si="1"/>
        <v>20</v>
      </c>
      <c r="AD45" s="39">
        <f t="shared" si="2"/>
        <v>4</v>
      </c>
      <c r="AE45" s="39">
        <f t="shared" si="2"/>
        <v>21</v>
      </c>
      <c r="AF45" s="39">
        <f t="shared" si="3"/>
        <v>10</v>
      </c>
      <c r="AG45" s="39">
        <f t="shared" si="3"/>
        <v>22</v>
      </c>
      <c r="AH45" s="39">
        <f t="shared" si="4"/>
        <v>11</v>
      </c>
      <c r="AI45" s="39">
        <f t="shared" si="4"/>
        <v>5</v>
      </c>
      <c r="AJ45" s="39">
        <f t="shared" si="4"/>
        <v>68</v>
      </c>
      <c r="AK45" s="45">
        <f t="shared" si="4"/>
        <v>9</v>
      </c>
      <c r="AL45" s="41"/>
      <c r="AM45" s="41"/>
      <c r="AN45" s="41"/>
      <c r="AO45" s="41"/>
      <c r="AP45" s="41"/>
      <c r="AR45" s="47" t="str">
        <v>Aija Valtere</v>
      </c>
      <c r="AS45" s="48">
        <v>2015</v>
      </c>
      <c r="AT45" s="48">
        <v>11.21</v>
      </c>
      <c r="AU45" s="48">
        <v>11</v>
      </c>
      <c r="AV45" s="48">
        <v>20</v>
      </c>
      <c r="AW45" s="48">
        <v>18.36</v>
      </c>
      <c r="AX45" s="48">
        <v>0</v>
      </c>
      <c r="AY45" s="48">
        <v>0</v>
      </c>
      <c r="AZ45" s="48">
        <v>18.36</v>
      </c>
      <c r="BA45" s="48">
        <v>4</v>
      </c>
      <c r="BB45" s="48">
        <v>21</v>
      </c>
      <c r="BC45" s="48">
        <v>2.98</v>
      </c>
      <c r="BD45" s="48">
        <v>0</v>
      </c>
      <c r="BE45" s="48">
        <v>0</v>
      </c>
      <c r="BF45" s="48">
        <v>2.98</v>
      </c>
      <c r="BG45" s="48">
        <v>10</v>
      </c>
      <c r="BH45" s="48">
        <v>22</v>
      </c>
      <c r="BI45" s="48" t="str">
        <v>2.13,7</v>
      </c>
      <c r="BJ45" s="48">
        <v>11</v>
      </c>
      <c r="BK45" s="48">
        <v>5</v>
      </c>
      <c r="BL45" s="48">
        <v>68</v>
      </c>
      <c r="BM45" s="51">
        <v>9</v>
      </c>
    </row>
    <row r="46" spans="2:65" ht="30" customHeight="1" thickBot="1">
      <c r="B46"/>
      <c r="C46"/>
      <c r="Z46" s="40" t="str">
        <f t="shared" si="0"/>
        <v>Stremjanova Agate</v>
      </c>
      <c r="AA46" s="40">
        <f t="shared" si="0"/>
        <v>2015</v>
      </c>
      <c r="AB46" s="40">
        <f t="shared" si="1"/>
        <v>7</v>
      </c>
      <c r="AC46" s="40">
        <f t="shared" si="1"/>
        <v>25</v>
      </c>
      <c r="AD46" s="40">
        <f t="shared" si="2"/>
        <v>7</v>
      </c>
      <c r="AE46" s="40">
        <f t="shared" si="2"/>
        <v>17</v>
      </c>
      <c r="AF46" s="40">
        <f t="shared" si="3"/>
        <v>13</v>
      </c>
      <c r="AG46" s="40">
        <f t="shared" si="3"/>
        <v>13</v>
      </c>
      <c r="AH46" s="40">
        <f t="shared" si="4"/>
        <v>9</v>
      </c>
      <c r="AI46" s="40">
        <f t="shared" si="4"/>
        <v>12</v>
      </c>
      <c r="AJ46" s="40">
        <f t="shared" si="4"/>
        <v>67</v>
      </c>
      <c r="AK46" s="46">
        <f t="shared" si="4"/>
        <v>10</v>
      </c>
      <c r="AL46" s="41"/>
      <c r="AM46" s="41"/>
      <c r="AN46" s="41"/>
      <c r="AO46" s="41"/>
      <c r="AP46" s="41"/>
      <c r="AR46" s="49" t="str">
        <v>Stremjanova Agate</v>
      </c>
      <c r="AS46" s="50">
        <v>2015</v>
      </c>
      <c r="AT46" s="50">
        <v>10.9</v>
      </c>
      <c r="AU46" s="50">
        <v>7</v>
      </c>
      <c r="AV46" s="50">
        <v>25</v>
      </c>
      <c r="AW46" s="50">
        <v>16.399999999999999</v>
      </c>
      <c r="AX46" s="50">
        <v>0</v>
      </c>
      <c r="AY46" s="50">
        <v>0</v>
      </c>
      <c r="AZ46" s="50">
        <v>16.399999999999999</v>
      </c>
      <c r="BA46" s="50">
        <v>7</v>
      </c>
      <c r="BB46" s="50">
        <v>17</v>
      </c>
      <c r="BC46" s="50">
        <v>2.7</v>
      </c>
      <c r="BD46" s="50">
        <v>0</v>
      </c>
      <c r="BE46" s="50">
        <v>0</v>
      </c>
      <c r="BF46" s="50">
        <v>2.7</v>
      </c>
      <c r="BG46" s="50">
        <v>13</v>
      </c>
      <c r="BH46" s="50">
        <v>13</v>
      </c>
      <c r="BI46" s="50" t="str">
        <v>2.05,6</v>
      </c>
      <c r="BJ46" s="50">
        <v>9</v>
      </c>
      <c r="BK46" s="50">
        <v>12</v>
      </c>
      <c r="BL46" s="50">
        <v>67</v>
      </c>
      <c r="BM46" s="52">
        <v>10</v>
      </c>
    </row>
    <row r="47" spans="2:65" ht="30" customHeight="1" thickBot="1">
      <c r="B47"/>
      <c r="C47"/>
      <c r="Z47" s="39" t="str">
        <f t="shared" si="0"/>
        <v>Trizna Katrīna Anna</v>
      </c>
      <c r="AA47" s="39">
        <f t="shared" si="0"/>
        <v>2015</v>
      </c>
      <c r="AB47" s="39">
        <f t="shared" si="1"/>
        <v>9</v>
      </c>
      <c r="AC47" s="39">
        <f t="shared" si="1"/>
        <v>21</v>
      </c>
      <c r="AD47" s="39">
        <f t="shared" si="2"/>
        <v>6</v>
      </c>
      <c r="AE47" s="39">
        <f t="shared" si="2"/>
        <v>19</v>
      </c>
      <c r="AF47" s="39">
        <f t="shared" si="3"/>
        <v>6</v>
      </c>
      <c r="AG47" s="39">
        <f t="shared" si="3"/>
        <v>24</v>
      </c>
      <c r="AH47" s="39">
        <f t="shared" si="4"/>
        <v>14</v>
      </c>
      <c r="AI47" s="39">
        <f t="shared" si="4"/>
        <v>1</v>
      </c>
      <c r="AJ47" s="39">
        <f t="shared" si="4"/>
        <v>65</v>
      </c>
      <c r="AK47" s="45">
        <f t="shared" si="4"/>
        <v>11</v>
      </c>
      <c r="AL47" s="41"/>
      <c r="AM47" s="41"/>
      <c r="AN47" s="41"/>
      <c r="AO47" s="41"/>
      <c r="AP47" s="41"/>
      <c r="AR47" s="47" t="str">
        <v>Trizna Katrīna Anna</v>
      </c>
      <c r="AS47" s="48">
        <v>2015</v>
      </c>
      <c r="AT47" s="48">
        <v>11.14</v>
      </c>
      <c r="AU47" s="48">
        <v>9</v>
      </c>
      <c r="AV47" s="48">
        <v>21</v>
      </c>
      <c r="AW47" s="48">
        <v>17.47</v>
      </c>
      <c r="AX47" s="48">
        <v>0</v>
      </c>
      <c r="AY47" s="48">
        <v>0</v>
      </c>
      <c r="AZ47" s="48">
        <v>17.47</v>
      </c>
      <c r="BA47" s="48">
        <v>6</v>
      </c>
      <c r="BB47" s="48">
        <v>19</v>
      </c>
      <c r="BC47" s="48">
        <v>3.04</v>
      </c>
      <c r="BD47" s="48">
        <v>0</v>
      </c>
      <c r="BE47" s="48">
        <v>0</v>
      </c>
      <c r="BF47" s="48">
        <v>3.04</v>
      </c>
      <c r="BG47" s="48">
        <v>6</v>
      </c>
      <c r="BH47" s="48">
        <v>24</v>
      </c>
      <c r="BI47" s="48" t="str">
        <v>2.22,2</v>
      </c>
      <c r="BJ47" s="48">
        <v>14</v>
      </c>
      <c r="BK47" s="48">
        <v>1</v>
      </c>
      <c r="BL47" s="48">
        <v>65</v>
      </c>
      <c r="BM47" s="51">
        <v>11</v>
      </c>
    </row>
    <row r="48" spans="2:65" ht="30" customHeight="1" thickBot="1">
      <c r="B48"/>
      <c r="C48"/>
      <c r="Z48" s="40" t="str">
        <f t="shared" si="0"/>
        <v>Māra Ruzģe</v>
      </c>
      <c r="AA48" s="40">
        <f t="shared" si="0"/>
        <v>2014</v>
      </c>
      <c r="AB48" s="40">
        <f t="shared" si="1"/>
        <v>12</v>
      </c>
      <c r="AC48" s="40">
        <f t="shared" si="1"/>
        <v>18</v>
      </c>
      <c r="AD48" s="40">
        <f t="shared" si="2"/>
        <v>11</v>
      </c>
      <c r="AE48" s="40">
        <f t="shared" si="2"/>
        <v>10</v>
      </c>
      <c r="AF48" s="40">
        <f t="shared" si="3"/>
        <v>12</v>
      </c>
      <c r="AG48" s="40">
        <f t="shared" si="3"/>
        <v>15</v>
      </c>
      <c r="AH48" s="40">
        <f t="shared" si="4"/>
        <v>6</v>
      </c>
      <c r="AI48" s="40">
        <f t="shared" si="4"/>
        <v>22</v>
      </c>
      <c r="AJ48" s="40">
        <f t="shared" si="4"/>
        <v>65</v>
      </c>
      <c r="AK48" s="46">
        <f t="shared" si="4"/>
        <v>11</v>
      </c>
      <c r="AL48" s="41"/>
      <c r="AM48" s="41"/>
      <c r="AN48" s="41"/>
      <c r="AO48" s="41"/>
      <c r="AP48" s="41"/>
      <c r="AR48" s="49" t="str">
        <v>Māra Ruzģe</v>
      </c>
      <c r="AS48" s="50">
        <v>2014</v>
      </c>
      <c r="AT48" s="50">
        <v>11.34</v>
      </c>
      <c r="AU48" s="50">
        <v>12</v>
      </c>
      <c r="AV48" s="50">
        <v>18</v>
      </c>
      <c r="AW48" s="50">
        <v>12.58</v>
      </c>
      <c r="AX48" s="50">
        <v>0</v>
      </c>
      <c r="AY48" s="50">
        <v>0</v>
      </c>
      <c r="AZ48" s="50">
        <v>12.58</v>
      </c>
      <c r="BA48" s="50">
        <v>11</v>
      </c>
      <c r="BB48" s="50">
        <v>10</v>
      </c>
      <c r="BC48" s="50">
        <v>2.76</v>
      </c>
      <c r="BD48" s="50">
        <v>0</v>
      </c>
      <c r="BE48" s="50">
        <v>0</v>
      </c>
      <c r="BF48" s="50">
        <v>2.76</v>
      </c>
      <c r="BG48" s="50">
        <v>12</v>
      </c>
      <c r="BH48" s="50">
        <v>15</v>
      </c>
      <c r="BI48" s="50" t="str">
        <v>1.57,7</v>
      </c>
      <c r="BJ48" s="50">
        <v>6</v>
      </c>
      <c r="BK48" s="50">
        <v>22</v>
      </c>
      <c r="BL48" s="50">
        <v>65</v>
      </c>
      <c r="BM48" s="52">
        <v>11</v>
      </c>
    </row>
    <row r="49" spans="2:65" ht="30" customHeight="1" thickBot="1">
      <c r="B49"/>
      <c r="C49"/>
      <c r="Z49" s="39" t="str">
        <f t="shared" si="0"/>
        <v>Černobrova Anna</v>
      </c>
      <c r="AA49" s="39">
        <f t="shared" si="0"/>
        <v>2015</v>
      </c>
      <c r="AB49" s="39">
        <f t="shared" si="1"/>
        <v>13</v>
      </c>
      <c r="AC49" s="39">
        <f t="shared" si="1"/>
        <v>13</v>
      </c>
      <c r="AD49" s="39">
        <f t="shared" si="2"/>
        <v>12</v>
      </c>
      <c r="AE49" s="39">
        <f t="shared" si="2"/>
        <v>8</v>
      </c>
      <c r="AF49" s="39">
        <f t="shared" si="3"/>
        <v>14</v>
      </c>
      <c r="AG49" s="39">
        <f t="shared" si="3"/>
        <v>11</v>
      </c>
      <c r="AH49" s="39">
        <f t="shared" si="4"/>
        <v>12</v>
      </c>
      <c r="AI49" s="39">
        <f t="shared" si="4"/>
        <v>4</v>
      </c>
      <c r="AJ49" s="39">
        <f t="shared" si="4"/>
        <v>36</v>
      </c>
      <c r="AK49" s="45">
        <f t="shared" si="4"/>
        <v>13</v>
      </c>
      <c r="AL49" s="41"/>
      <c r="AM49" s="41"/>
      <c r="AN49" s="41"/>
      <c r="AO49" s="41"/>
      <c r="AP49" s="41"/>
      <c r="AR49" s="47" t="str">
        <v>Černobrova Anna</v>
      </c>
      <c r="AS49" s="48">
        <v>2015</v>
      </c>
      <c r="AT49" s="48">
        <v>11.67</v>
      </c>
      <c r="AU49" s="48">
        <v>13</v>
      </c>
      <c r="AV49" s="48">
        <v>13</v>
      </c>
      <c r="AW49" s="48">
        <v>11.81</v>
      </c>
      <c r="AX49" s="48">
        <v>0</v>
      </c>
      <c r="AY49" s="48">
        <v>0</v>
      </c>
      <c r="AZ49" s="48">
        <v>11.81</v>
      </c>
      <c r="BA49" s="48">
        <v>12</v>
      </c>
      <c r="BB49" s="48">
        <v>8</v>
      </c>
      <c r="BC49" s="48">
        <v>2.64</v>
      </c>
      <c r="BD49" s="48">
        <v>0</v>
      </c>
      <c r="BE49" s="48">
        <v>0</v>
      </c>
      <c r="BF49" s="48">
        <v>2.64</v>
      </c>
      <c r="BG49" s="48">
        <v>14</v>
      </c>
      <c r="BH49" s="48">
        <v>11</v>
      </c>
      <c r="BI49" s="48" t="str">
        <v>2.15,4</v>
      </c>
      <c r="BJ49" s="48">
        <v>12</v>
      </c>
      <c r="BK49" s="48">
        <v>4</v>
      </c>
      <c r="BL49" s="48">
        <v>36</v>
      </c>
      <c r="BM49" s="51">
        <v>13</v>
      </c>
    </row>
    <row r="50" spans="2:65" ht="30" customHeight="1" thickBot="1">
      <c r="B50"/>
      <c r="C50"/>
      <c r="Z50" s="40" t="str">
        <f t="shared" si="0"/>
        <v>Lelde Slūka</v>
      </c>
      <c r="AA50" s="40">
        <f t="shared" si="0"/>
        <v>2014</v>
      </c>
      <c r="AB50" s="40">
        <f t="shared" si="1"/>
        <v>14</v>
      </c>
      <c r="AC50" s="40">
        <f t="shared" si="1"/>
        <v>5</v>
      </c>
      <c r="AD50" s="40">
        <f t="shared" si="2"/>
        <v>13</v>
      </c>
      <c r="AE50" s="40">
        <f t="shared" si="2"/>
        <v>7</v>
      </c>
      <c r="AF50" s="40">
        <f t="shared" si="3"/>
        <v>11</v>
      </c>
      <c r="AG50" s="40">
        <f t="shared" si="3"/>
        <v>16</v>
      </c>
      <c r="AH50" s="40">
        <f t="shared" si="4"/>
        <v>13</v>
      </c>
      <c r="AI50" s="40">
        <f t="shared" si="4"/>
        <v>3</v>
      </c>
      <c r="AJ50" s="40">
        <f t="shared" si="4"/>
        <v>31</v>
      </c>
      <c r="AK50" s="46">
        <f t="shared" si="4"/>
        <v>14</v>
      </c>
      <c r="AL50" s="41"/>
      <c r="AM50" s="41"/>
      <c r="AN50" s="41"/>
      <c r="AO50" s="41"/>
      <c r="AP50" s="41"/>
      <c r="AR50" s="49" t="str">
        <v>Lelde Slūka</v>
      </c>
      <c r="AS50" s="50">
        <v>2014</v>
      </c>
      <c r="AT50" s="50">
        <v>12.35</v>
      </c>
      <c r="AU50" s="50">
        <v>14</v>
      </c>
      <c r="AV50" s="50">
        <v>5</v>
      </c>
      <c r="AW50" s="50">
        <v>11.39</v>
      </c>
      <c r="AX50" s="50">
        <v>0</v>
      </c>
      <c r="AY50" s="50">
        <v>0</v>
      </c>
      <c r="AZ50" s="50">
        <v>11.39</v>
      </c>
      <c r="BA50" s="50">
        <v>13</v>
      </c>
      <c r="BB50" s="50">
        <v>7</v>
      </c>
      <c r="BC50" s="50">
        <v>2.78</v>
      </c>
      <c r="BD50" s="50">
        <v>0</v>
      </c>
      <c r="BE50" s="50">
        <v>0</v>
      </c>
      <c r="BF50" s="50">
        <v>2.78</v>
      </c>
      <c r="BG50" s="50">
        <v>11</v>
      </c>
      <c r="BH50" s="50">
        <v>16</v>
      </c>
      <c r="BI50" s="50" t="str">
        <v>2.16,4</v>
      </c>
      <c r="BJ50" s="50">
        <v>13</v>
      </c>
      <c r="BK50" s="50">
        <v>3</v>
      </c>
      <c r="BL50" s="50">
        <v>31</v>
      </c>
      <c r="BM50" s="52">
        <v>14</v>
      </c>
    </row>
    <row r="51" spans="2:65" ht="30" customHeight="1" thickBot="1">
      <c r="B51"/>
      <c r="C51"/>
      <c r="Z51" s="39" t="str">
        <f t="shared" si="0"/>
        <v>Alīna Volkova</v>
      </c>
      <c r="AA51" s="39">
        <f t="shared" si="0"/>
        <v>2015</v>
      </c>
      <c r="AB51" s="39">
        <f t="shared" si="1"/>
        <v>15</v>
      </c>
      <c r="AC51" s="39" t="str">
        <f t="shared" si="1"/>
        <v/>
      </c>
      <c r="AD51" s="39">
        <f t="shared" si="2"/>
        <v>14</v>
      </c>
      <c r="AE51" s="39">
        <f t="shared" si="2"/>
        <v>6</v>
      </c>
      <c r="AF51" s="39">
        <f t="shared" si="3"/>
        <v>15</v>
      </c>
      <c r="AG51" s="39" t="str">
        <f t="shared" si="3"/>
        <v/>
      </c>
      <c r="AH51" s="39">
        <f t="shared" si="4"/>
        <v>15</v>
      </c>
      <c r="AI51" s="39" t="str">
        <f t="shared" si="4"/>
        <v/>
      </c>
      <c r="AJ51" s="39">
        <f t="shared" si="4"/>
        <v>6</v>
      </c>
      <c r="AK51" s="45">
        <f t="shared" si="4"/>
        <v>15</v>
      </c>
      <c r="AL51" s="41"/>
      <c r="AM51" s="41"/>
      <c r="AN51" s="41"/>
      <c r="AO51" s="41"/>
      <c r="AP51" s="41"/>
      <c r="AR51" s="47" t="str">
        <v>Alīna Volkova</v>
      </c>
      <c r="AS51" s="48">
        <v>2015</v>
      </c>
      <c r="AT51" s="48">
        <v>13.17</v>
      </c>
      <c r="AU51" s="48">
        <v>15</v>
      </c>
      <c r="AV51" s="48">
        <v>0</v>
      </c>
      <c r="AW51" s="48">
        <v>10.87</v>
      </c>
      <c r="AX51" s="48">
        <v>0</v>
      </c>
      <c r="AY51" s="48">
        <v>0</v>
      </c>
      <c r="AZ51" s="48">
        <v>10.87</v>
      </c>
      <c r="BA51" s="48">
        <v>14</v>
      </c>
      <c r="BB51" s="48">
        <v>6</v>
      </c>
      <c r="BC51" s="48">
        <v>2.2599999999999998</v>
      </c>
      <c r="BD51" s="48">
        <v>0</v>
      </c>
      <c r="BE51" s="48">
        <v>0</v>
      </c>
      <c r="BF51" s="48">
        <v>2.2599999999999998</v>
      </c>
      <c r="BG51" s="48">
        <v>15</v>
      </c>
      <c r="BH51" s="48">
        <v>0</v>
      </c>
      <c r="BI51" s="48" t="str">
        <v>2.44,2</v>
      </c>
      <c r="BJ51" s="48">
        <v>15</v>
      </c>
      <c r="BK51" s="48">
        <v>0</v>
      </c>
      <c r="BL51" s="48">
        <v>6</v>
      </c>
      <c r="BM51" s="51">
        <v>15</v>
      </c>
    </row>
    <row r="52" spans="2:65" ht="30" customHeight="1" thickBot="1">
      <c r="B52"/>
      <c r="C52"/>
      <c r="Z52" s="40" t="str">
        <f t="shared" si="0"/>
        <v>Sofija Bistrova</v>
      </c>
      <c r="AA52" s="40">
        <f t="shared" si="0"/>
        <v>2015</v>
      </c>
      <c r="AB52" s="40">
        <f t="shared" si="1"/>
        <v>15</v>
      </c>
      <c r="AC52" s="40" t="str">
        <f t="shared" si="1"/>
        <v/>
      </c>
      <c r="AD52" s="40">
        <f t="shared" si="2"/>
        <v>15</v>
      </c>
      <c r="AE52" s="40">
        <f t="shared" si="2"/>
        <v>5</v>
      </c>
      <c r="AF52" s="40">
        <f t="shared" si="3"/>
        <v>15</v>
      </c>
      <c r="AG52" s="40" t="str">
        <f t="shared" si="3"/>
        <v/>
      </c>
      <c r="AH52" s="40">
        <f t="shared" si="4"/>
        <v>15</v>
      </c>
      <c r="AI52" s="40" t="str">
        <f t="shared" si="4"/>
        <v/>
      </c>
      <c r="AJ52" s="40">
        <f t="shared" si="4"/>
        <v>5</v>
      </c>
      <c r="AK52" s="46">
        <f t="shared" si="4"/>
        <v>16</v>
      </c>
      <c r="AL52" s="41"/>
      <c r="AM52" s="41"/>
      <c r="AN52" s="41"/>
      <c r="AO52" s="41"/>
      <c r="AP52" s="41"/>
      <c r="AR52" s="49" t="str">
        <v>Sofija Bistrova</v>
      </c>
      <c r="AS52" s="50">
        <v>2015</v>
      </c>
      <c r="AT52" s="50">
        <v>14.57</v>
      </c>
      <c r="AU52" s="50">
        <v>15</v>
      </c>
      <c r="AV52" s="50">
        <v>0</v>
      </c>
      <c r="AW52" s="50">
        <v>10.210000000000001</v>
      </c>
      <c r="AX52" s="50">
        <v>0</v>
      </c>
      <c r="AY52" s="50">
        <v>0</v>
      </c>
      <c r="AZ52" s="50">
        <v>10.210000000000001</v>
      </c>
      <c r="BA52" s="50">
        <v>15</v>
      </c>
      <c r="BB52" s="50">
        <v>5</v>
      </c>
      <c r="BC52" s="50">
        <v>2.27</v>
      </c>
      <c r="BD52" s="50">
        <v>0</v>
      </c>
      <c r="BE52" s="50">
        <v>0</v>
      </c>
      <c r="BF52" s="50">
        <v>2.27</v>
      </c>
      <c r="BG52" s="50">
        <v>15</v>
      </c>
      <c r="BH52" s="50">
        <v>0</v>
      </c>
      <c r="BI52" s="50" t="str">
        <v>3.02,6</v>
      </c>
      <c r="BJ52" s="50">
        <v>15</v>
      </c>
      <c r="BK52" s="50">
        <v>0</v>
      </c>
      <c r="BL52" s="50">
        <v>5</v>
      </c>
      <c r="BM52" s="52">
        <v>16</v>
      </c>
    </row>
    <row r="53" spans="2:65" ht="30" customHeight="1" thickBot="1">
      <c r="B53"/>
      <c r="C53"/>
      <c r="Z53" s="39" t="str">
        <f t="shared" si="0"/>
        <v/>
      </c>
      <c r="AA53" s="39" t="str">
        <f t="shared" si="0"/>
        <v/>
      </c>
      <c r="AB53" s="39" t="str">
        <f t="shared" si="1"/>
        <v/>
      </c>
      <c r="AC53" s="39" t="str">
        <f t="shared" si="1"/>
        <v/>
      </c>
      <c r="AD53" s="39" t="str">
        <f t="shared" si="2"/>
        <v/>
      </c>
      <c r="AE53" s="39" t="str">
        <f t="shared" si="2"/>
        <v/>
      </c>
      <c r="AF53" s="39" t="str">
        <f t="shared" si="3"/>
        <v/>
      </c>
      <c r="AG53" s="39" t="str">
        <f t="shared" si="3"/>
        <v/>
      </c>
      <c r="AH53" s="39" t="str">
        <f t="shared" si="4"/>
        <v/>
      </c>
      <c r="AI53" s="39" t="str">
        <f t="shared" si="4"/>
        <v/>
      </c>
      <c r="AJ53" s="39" t="str">
        <f t="shared" si="4"/>
        <v/>
      </c>
      <c r="AK53" s="45" t="str">
        <f t="shared" si="4"/>
        <v/>
      </c>
      <c r="AL53" s="41"/>
      <c r="AM53" s="41"/>
      <c r="AN53" s="41"/>
      <c r="AO53" s="41"/>
      <c r="AP53" s="41"/>
      <c r="AR53" s="47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51"/>
    </row>
    <row r="54" spans="2:65" ht="26.1" customHeight="1">
      <c r="B54"/>
      <c r="C54"/>
    </row>
    <row r="55" spans="2:65" ht="26.1" customHeight="1">
      <c r="B55"/>
      <c r="C55"/>
    </row>
    <row r="56" spans="2:65" ht="26.1" customHeight="1">
      <c r="B56"/>
      <c r="C56"/>
    </row>
    <row r="57" spans="2:65" ht="26.1" customHeight="1">
      <c r="B57"/>
      <c r="C57"/>
    </row>
    <row r="58" spans="2:65">
      <c r="B58"/>
      <c r="C58"/>
    </row>
  </sheetData>
  <sortState xmlns:xlrd2="http://schemas.microsoft.com/office/spreadsheetml/2017/richdata2" ref="A6:W21">
    <sortCondition ref="W6:W21"/>
  </sortState>
  <mergeCells count="25">
    <mergeCell ref="BM35:BM36"/>
    <mergeCell ref="AA32:AK33"/>
    <mergeCell ref="C2:W3"/>
    <mergeCell ref="AW35:BB35"/>
    <mergeCell ref="BC35:BH35"/>
    <mergeCell ref="BI35:BK35"/>
    <mergeCell ref="AA35:AA36"/>
    <mergeCell ref="AK35:AK36"/>
    <mergeCell ref="AR35:AR36"/>
    <mergeCell ref="AS35:AS36"/>
    <mergeCell ref="AB35:AC35"/>
    <mergeCell ref="AD35:AE35"/>
    <mergeCell ref="AF35:AG35"/>
    <mergeCell ref="AH35:AI35"/>
    <mergeCell ref="AT35:AV35"/>
    <mergeCell ref="AA34:AK34"/>
    <mergeCell ref="A4:A5"/>
    <mergeCell ref="B4:B5"/>
    <mergeCell ref="C4:C5"/>
    <mergeCell ref="W4:W5"/>
    <mergeCell ref="Z34:Z36"/>
    <mergeCell ref="D4:F4"/>
    <mergeCell ref="G4:L4"/>
    <mergeCell ref="M4:R4"/>
    <mergeCell ref="S4:U4"/>
  </mergeCells>
  <dataValidations count="4">
    <dataValidation type="decimal" allowBlank="1" showInputMessage="1" showErrorMessage="1" errorTitle="Kļūda datu ievadē" error="Tikai decimālskaitļi_x000a_Min 0,01_x000a_Max 60,00_x000a_" sqref="D6:D21" xr:uid="{00000000-0002-0000-0400-000000000000}">
      <formula1>0.01</formula1>
      <formula2>60</formula2>
    </dataValidation>
    <dataValidation allowBlank="1" showInputMessage="1" showErrorMessage="1" promptTitle="Datu ievade" prompt="Obligāti tekstu vadīt tā:_x000a_m.ss,00_x000a_Sekot līdzi punktu un komatu novietojam_x000a_Min vērtība 0.00,1_x000a_Min vērtība 5.22,22" sqref="S6:S21" xr:uid="{00000000-0002-0000-0400-000001000000}"/>
    <dataValidation type="decimal" allowBlank="1" showInputMessage="1" showErrorMessage="1" errorTitle="Kļūda datu ievadē" error="Tikai decimālskaitļi_x000a_Min 0,01_x000a_Max 150_x000a_" sqref="G6:I21" xr:uid="{00000000-0002-0000-0400-000002000000}">
      <formula1>0.01</formula1>
      <formula2>150</formula2>
    </dataValidation>
    <dataValidation type="decimal" allowBlank="1" showInputMessage="1" showErrorMessage="1" errorTitle="Kļūda datu ievadē" error="Tikai decimālskaitļi_x000a_Min 0,01_x000a_Max 10,00_x000a_" sqref="M6:O21" xr:uid="{00000000-0002-0000-0400-000003000000}">
      <formula1>0.01</formula1>
      <formula2>10</formula2>
    </dataValidation>
  </dataValidations>
  <pageMargins left="0.25" right="0.25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53"/>
  <sheetViews>
    <sheetView workbookViewId="0">
      <selection activeCell="R9" sqref="R9"/>
    </sheetView>
  </sheetViews>
  <sheetFormatPr defaultColWidth="8.85546875" defaultRowHeight="12.75"/>
  <cols>
    <col min="1" max="1" width="8.85546875" style="1"/>
    <col min="2" max="2" width="8.85546875" style="2"/>
    <col min="3" max="3" width="7.140625" style="3" customWidth="1"/>
    <col min="4" max="4" width="8.85546875" style="1"/>
    <col min="5" max="5" width="10.140625" style="1" customWidth="1"/>
    <col min="6" max="6" width="8" style="3" customWidth="1"/>
    <col min="7" max="11" width="8.85546875" style="2"/>
    <col min="12" max="12" width="8.140625" style="3" customWidth="1"/>
    <col min="13" max="13" width="10" style="2" customWidth="1"/>
    <col min="14" max="14" width="10.140625" style="2" customWidth="1"/>
    <col min="15" max="15" width="8.42578125" style="3" customWidth="1"/>
    <col min="16" max="16" width="10.28515625" style="2" customWidth="1"/>
    <col min="17" max="258" width="8.85546875" style="2"/>
    <col min="259" max="259" width="7.140625" style="2" customWidth="1"/>
    <col min="260" max="260" width="8.85546875" style="2"/>
    <col min="261" max="261" width="10.140625" style="2" customWidth="1"/>
    <col min="262" max="262" width="8" style="2" customWidth="1"/>
    <col min="263" max="267" width="8.85546875" style="2"/>
    <col min="268" max="268" width="8.140625" style="2" customWidth="1"/>
    <col min="269" max="269" width="10" style="2" customWidth="1"/>
    <col min="270" max="270" width="10.140625" style="2" customWidth="1"/>
    <col min="271" max="271" width="8.42578125" style="2" customWidth="1"/>
    <col min="272" max="272" width="10.28515625" style="2" customWidth="1"/>
    <col min="273" max="514" width="8.85546875" style="2"/>
    <col min="515" max="515" width="7.140625" style="2" customWidth="1"/>
    <col min="516" max="516" width="8.85546875" style="2"/>
    <col min="517" max="517" width="10.140625" style="2" customWidth="1"/>
    <col min="518" max="518" width="8" style="2" customWidth="1"/>
    <col min="519" max="523" width="8.85546875" style="2"/>
    <col min="524" max="524" width="8.140625" style="2" customWidth="1"/>
    <col min="525" max="525" width="10" style="2" customWidth="1"/>
    <col min="526" max="526" width="10.140625" style="2" customWidth="1"/>
    <col min="527" max="527" width="8.42578125" style="2" customWidth="1"/>
    <col min="528" max="528" width="10.28515625" style="2" customWidth="1"/>
    <col min="529" max="770" width="8.85546875" style="2"/>
    <col min="771" max="771" width="7.140625" style="2" customWidth="1"/>
    <col min="772" max="772" width="8.85546875" style="2"/>
    <col min="773" max="773" width="10.140625" style="2" customWidth="1"/>
    <col min="774" max="774" width="8" style="2" customWidth="1"/>
    <col min="775" max="779" width="8.85546875" style="2"/>
    <col min="780" max="780" width="8.140625" style="2" customWidth="1"/>
    <col min="781" max="781" width="10" style="2" customWidth="1"/>
    <col min="782" max="782" width="10.140625" style="2" customWidth="1"/>
    <col min="783" max="783" width="8.42578125" style="2" customWidth="1"/>
    <col min="784" max="784" width="10.28515625" style="2" customWidth="1"/>
    <col min="785" max="1026" width="8.85546875" style="2"/>
    <col min="1027" max="1027" width="7.140625" style="2" customWidth="1"/>
    <col min="1028" max="1028" width="8.85546875" style="2"/>
    <col min="1029" max="1029" width="10.140625" style="2" customWidth="1"/>
    <col min="1030" max="1030" width="8" style="2" customWidth="1"/>
    <col min="1031" max="1035" width="8.85546875" style="2"/>
    <col min="1036" max="1036" width="8.140625" style="2" customWidth="1"/>
    <col min="1037" max="1037" width="10" style="2" customWidth="1"/>
    <col min="1038" max="1038" width="10.140625" style="2" customWidth="1"/>
    <col min="1039" max="1039" width="8.42578125" style="2" customWidth="1"/>
    <col min="1040" max="1040" width="10.28515625" style="2" customWidth="1"/>
    <col min="1041" max="1282" width="8.85546875" style="2"/>
    <col min="1283" max="1283" width="7.140625" style="2" customWidth="1"/>
    <col min="1284" max="1284" width="8.85546875" style="2"/>
    <col min="1285" max="1285" width="10.140625" style="2" customWidth="1"/>
    <col min="1286" max="1286" width="8" style="2" customWidth="1"/>
    <col min="1287" max="1291" width="8.85546875" style="2"/>
    <col min="1292" max="1292" width="8.140625" style="2" customWidth="1"/>
    <col min="1293" max="1293" width="10" style="2" customWidth="1"/>
    <col min="1294" max="1294" width="10.140625" style="2" customWidth="1"/>
    <col min="1295" max="1295" width="8.42578125" style="2" customWidth="1"/>
    <col min="1296" max="1296" width="10.28515625" style="2" customWidth="1"/>
    <col min="1297" max="1538" width="8.85546875" style="2"/>
    <col min="1539" max="1539" width="7.140625" style="2" customWidth="1"/>
    <col min="1540" max="1540" width="8.85546875" style="2"/>
    <col min="1541" max="1541" width="10.140625" style="2" customWidth="1"/>
    <col min="1542" max="1542" width="8" style="2" customWidth="1"/>
    <col min="1543" max="1547" width="8.85546875" style="2"/>
    <col min="1548" max="1548" width="8.140625" style="2" customWidth="1"/>
    <col min="1549" max="1549" width="10" style="2" customWidth="1"/>
    <col min="1550" max="1550" width="10.140625" style="2" customWidth="1"/>
    <col min="1551" max="1551" width="8.42578125" style="2" customWidth="1"/>
    <col min="1552" max="1552" width="10.28515625" style="2" customWidth="1"/>
    <col min="1553" max="1794" width="8.85546875" style="2"/>
    <col min="1795" max="1795" width="7.140625" style="2" customWidth="1"/>
    <col min="1796" max="1796" width="8.85546875" style="2"/>
    <col min="1797" max="1797" width="10.140625" style="2" customWidth="1"/>
    <col min="1798" max="1798" width="8" style="2" customWidth="1"/>
    <col min="1799" max="1803" width="8.85546875" style="2"/>
    <col min="1804" max="1804" width="8.140625" style="2" customWidth="1"/>
    <col min="1805" max="1805" width="10" style="2" customWidth="1"/>
    <col min="1806" max="1806" width="10.140625" style="2" customWidth="1"/>
    <col min="1807" max="1807" width="8.42578125" style="2" customWidth="1"/>
    <col min="1808" max="1808" width="10.28515625" style="2" customWidth="1"/>
    <col min="1809" max="2050" width="8.85546875" style="2"/>
    <col min="2051" max="2051" width="7.140625" style="2" customWidth="1"/>
    <col min="2052" max="2052" width="8.85546875" style="2"/>
    <col min="2053" max="2053" width="10.140625" style="2" customWidth="1"/>
    <col min="2054" max="2054" width="8" style="2" customWidth="1"/>
    <col min="2055" max="2059" width="8.85546875" style="2"/>
    <col min="2060" max="2060" width="8.140625" style="2" customWidth="1"/>
    <col min="2061" max="2061" width="10" style="2" customWidth="1"/>
    <col min="2062" max="2062" width="10.140625" style="2" customWidth="1"/>
    <col min="2063" max="2063" width="8.42578125" style="2" customWidth="1"/>
    <col min="2064" max="2064" width="10.28515625" style="2" customWidth="1"/>
    <col min="2065" max="2306" width="8.85546875" style="2"/>
    <col min="2307" max="2307" width="7.140625" style="2" customWidth="1"/>
    <col min="2308" max="2308" width="8.85546875" style="2"/>
    <col min="2309" max="2309" width="10.140625" style="2" customWidth="1"/>
    <col min="2310" max="2310" width="8" style="2" customWidth="1"/>
    <col min="2311" max="2315" width="8.85546875" style="2"/>
    <col min="2316" max="2316" width="8.140625" style="2" customWidth="1"/>
    <col min="2317" max="2317" width="10" style="2" customWidth="1"/>
    <col min="2318" max="2318" width="10.140625" style="2" customWidth="1"/>
    <col min="2319" max="2319" width="8.42578125" style="2" customWidth="1"/>
    <col min="2320" max="2320" width="10.28515625" style="2" customWidth="1"/>
    <col min="2321" max="2562" width="8.85546875" style="2"/>
    <col min="2563" max="2563" width="7.140625" style="2" customWidth="1"/>
    <col min="2564" max="2564" width="8.85546875" style="2"/>
    <col min="2565" max="2565" width="10.140625" style="2" customWidth="1"/>
    <col min="2566" max="2566" width="8" style="2" customWidth="1"/>
    <col min="2567" max="2571" width="8.85546875" style="2"/>
    <col min="2572" max="2572" width="8.140625" style="2" customWidth="1"/>
    <col min="2573" max="2573" width="10" style="2" customWidth="1"/>
    <col min="2574" max="2574" width="10.140625" style="2" customWidth="1"/>
    <col min="2575" max="2575" width="8.42578125" style="2" customWidth="1"/>
    <col min="2576" max="2576" width="10.28515625" style="2" customWidth="1"/>
    <col min="2577" max="2818" width="8.85546875" style="2"/>
    <col min="2819" max="2819" width="7.140625" style="2" customWidth="1"/>
    <col min="2820" max="2820" width="8.85546875" style="2"/>
    <col min="2821" max="2821" width="10.140625" style="2" customWidth="1"/>
    <col min="2822" max="2822" width="8" style="2" customWidth="1"/>
    <col min="2823" max="2827" width="8.85546875" style="2"/>
    <col min="2828" max="2828" width="8.140625" style="2" customWidth="1"/>
    <col min="2829" max="2829" width="10" style="2" customWidth="1"/>
    <col min="2830" max="2830" width="10.140625" style="2" customWidth="1"/>
    <col min="2831" max="2831" width="8.42578125" style="2" customWidth="1"/>
    <col min="2832" max="2832" width="10.28515625" style="2" customWidth="1"/>
    <col min="2833" max="3074" width="8.85546875" style="2"/>
    <col min="3075" max="3075" width="7.140625" style="2" customWidth="1"/>
    <col min="3076" max="3076" width="8.85546875" style="2"/>
    <col min="3077" max="3077" width="10.140625" style="2" customWidth="1"/>
    <col min="3078" max="3078" width="8" style="2" customWidth="1"/>
    <col min="3079" max="3083" width="8.85546875" style="2"/>
    <col min="3084" max="3084" width="8.140625" style="2" customWidth="1"/>
    <col min="3085" max="3085" width="10" style="2" customWidth="1"/>
    <col min="3086" max="3086" width="10.140625" style="2" customWidth="1"/>
    <col min="3087" max="3087" width="8.42578125" style="2" customWidth="1"/>
    <col min="3088" max="3088" width="10.28515625" style="2" customWidth="1"/>
    <col min="3089" max="3330" width="8.85546875" style="2"/>
    <col min="3331" max="3331" width="7.140625" style="2" customWidth="1"/>
    <col min="3332" max="3332" width="8.85546875" style="2"/>
    <col min="3333" max="3333" width="10.140625" style="2" customWidth="1"/>
    <col min="3334" max="3334" width="8" style="2" customWidth="1"/>
    <col min="3335" max="3339" width="8.85546875" style="2"/>
    <col min="3340" max="3340" width="8.140625" style="2" customWidth="1"/>
    <col min="3341" max="3341" width="10" style="2" customWidth="1"/>
    <col min="3342" max="3342" width="10.140625" style="2" customWidth="1"/>
    <col min="3343" max="3343" width="8.42578125" style="2" customWidth="1"/>
    <col min="3344" max="3344" width="10.28515625" style="2" customWidth="1"/>
    <col min="3345" max="3586" width="8.85546875" style="2"/>
    <col min="3587" max="3587" width="7.140625" style="2" customWidth="1"/>
    <col min="3588" max="3588" width="8.85546875" style="2"/>
    <col min="3589" max="3589" width="10.140625" style="2" customWidth="1"/>
    <col min="3590" max="3590" width="8" style="2" customWidth="1"/>
    <col min="3591" max="3595" width="8.85546875" style="2"/>
    <col min="3596" max="3596" width="8.140625" style="2" customWidth="1"/>
    <col min="3597" max="3597" width="10" style="2" customWidth="1"/>
    <col min="3598" max="3598" width="10.140625" style="2" customWidth="1"/>
    <col min="3599" max="3599" width="8.42578125" style="2" customWidth="1"/>
    <col min="3600" max="3600" width="10.28515625" style="2" customWidth="1"/>
    <col min="3601" max="3842" width="8.85546875" style="2"/>
    <col min="3843" max="3843" width="7.140625" style="2" customWidth="1"/>
    <col min="3844" max="3844" width="8.85546875" style="2"/>
    <col min="3845" max="3845" width="10.140625" style="2" customWidth="1"/>
    <col min="3846" max="3846" width="8" style="2" customWidth="1"/>
    <col min="3847" max="3851" width="8.85546875" style="2"/>
    <col min="3852" max="3852" width="8.140625" style="2" customWidth="1"/>
    <col min="3853" max="3853" width="10" style="2" customWidth="1"/>
    <col min="3854" max="3854" width="10.140625" style="2" customWidth="1"/>
    <col min="3855" max="3855" width="8.42578125" style="2" customWidth="1"/>
    <col min="3856" max="3856" width="10.28515625" style="2" customWidth="1"/>
    <col min="3857" max="4098" width="8.85546875" style="2"/>
    <col min="4099" max="4099" width="7.140625" style="2" customWidth="1"/>
    <col min="4100" max="4100" width="8.85546875" style="2"/>
    <col min="4101" max="4101" width="10.140625" style="2" customWidth="1"/>
    <col min="4102" max="4102" width="8" style="2" customWidth="1"/>
    <col min="4103" max="4107" width="8.85546875" style="2"/>
    <col min="4108" max="4108" width="8.140625" style="2" customWidth="1"/>
    <col min="4109" max="4109" width="10" style="2" customWidth="1"/>
    <col min="4110" max="4110" width="10.140625" style="2" customWidth="1"/>
    <col min="4111" max="4111" width="8.42578125" style="2" customWidth="1"/>
    <col min="4112" max="4112" width="10.28515625" style="2" customWidth="1"/>
    <col min="4113" max="4354" width="8.85546875" style="2"/>
    <col min="4355" max="4355" width="7.140625" style="2" customWidth="1"/>
    <col min="4356" max="4356" width="8.85546875" style="2"/>
    <col min="4357" max="4357" width="10.140625" style="2" customWidth="1"/>
    <col min="4358" max="4358" width="8" style="2" customWidth="1"/>
    <col min="4359" max="4363" width="8.85546875" style="2"/>
    <col min="4364" max="4364" width="8.140625" style="2" customWidth="1"/>
    <col min="4365" max="4365" width="10" style="2" customWidth="1"/>
    <col min="4366" max="4366" width="10.140625" style="2" customWidth="1"/>
    <col min="4367" max="4367" width="8.42578125" style="2" customWidth="1"/>
    <col min="4368" max="4368" width="10.28515625" style="2" customWidth="1"/>
    <col min="4369" max="4610" width="8.85546875" style="2"/>
    <col min="4611" max="4611" width="7.140625" style="2" customWidth="1"/>
    <col min="4612" max="4612" width="8.85546875" style="2"/>
    <col min="4613" max="4613" width="10.140625" style="2" customWidth="1"/>
    <col min="4614" max="4614" width="8" style="2" customWidth="1"/>
    <col min="4615" max="4619" width="8.85546875" style="2"/>
    <col min="4620" max="4620" width="8.140625" style="2" customWidth="1"/>
    <col min="4621" max="4621" width="10" style="2" customWidth="1"/>
    <col min="4622" max="4622" width="10.140625" style="2" customWidth="1"/>
    <col min="4623" max="4623" width="8.42578125" style="2" customWidth="1"/>
    <col min="4624" max="4624" width="10.28515625" style="2" customWidth="1"/>
    <col min="4625" max="4866" width="8.85546875" style="2"/>
    <col min="4867" max="4867" width="7.140625" style="2" customWidth="1"/>
    <col min="4868" max="4868" width="8.85546875" style="2"/>
    <col min="4869" max="4869" width="10.140625" style="2" customWidth="1"/>
    <col min="4870" max="4870" width="8" style="2" customWidth="1"/>
    <col min="4871" max="4875" width="8.85546875" style="2"/>
    <col min="4876" max="4876" width="8.140625" style="2" customWidth="1"/>
    <col min="4877" max="4877" width="10" style="2" customWidth="1"/>
    <col min="4878" max="4878" width="10.140625" style="2" customWidth="1"/>
    <col min="4879" max="4879" width="8.42578125" style="2" customWidth="1"/>
    <col min="4880" max="4880" width="10.28515625" style="2" customWidth="1"/>
    <col min="4881" max="5122" width="8.85546875" style="2"/>
    <col min="5123" max="5123" width="7.140625" style="2" customWidth="1"/>
    <col min="5124" max="5124" width="8.85546875" style="2"/>
    <col min="5125" max="5125" width="10.140625" style="2" customWidth="1"/>
    <col min="5126" max="5126" width="8" style="2" customWidth="1"/>
    <col min="5127" max="5131" width="8.85546875" style="2"/>
    <col min="5132" max="5132" width="8.140625" style="2" customWidth="1"/>
    <col min="5133" max="5133" width="10" style="2" customWidth="1"/>
    <col min="5134" max="5134" width="10.140625" style="2" customWidth="1"/>
    <col min="5135" max="5135" width="8.42578125" style="2" customWidth="1"/>
    <col min="5136" max="5136" width="10.28515625" style="2" customWidth="1"/>
    <col min="5137" max="5378" width="8.85546875" style="2"/>
    <col min="5379" max="5379" width="7.140625" style="2" customWidth="1"/>
    <col min="5380" max="5380" width="8.85546875" style="2"/>
    <col min="5381" max="5381" width="10.140625" style="2" customWidth="1"/>
    <col min="5382" max="5382" width="8" style="2" customWidth="1"/>
    <col min="5383" max="5387" width="8.85546875" style="2"/>
    <col min="5388" max="5388" width="8.140625" style="2" customWidth="1"/>
    <col min="5389" max="5389" width="10" style="2" customWidth="1"/>
    <col min="5390" max="5390" width="10.140625" style="2" customWidth="1"/>
    <col min="5391" max="5391" width="8.42578125" style="2" customWidth="1"/>
    <col min="5392" max="5392" width="10.28515625" style="2" customWidth="1"/>
    <col min="5393" max="5634" width="8.85546875" style="2"/>
    <col min="5635" max="5635" width="7.140625" style="2" customWidth="1"/>
    <col min="5636" max="5636" width="8.85546875" style="2"/>
    <col min="5637" max="5637" width="10.140625" style="2" customWidth="1"/>
    <col min="5638" max="5638" width="8" style="2" customWidth="1"/>
    <col min="5639" max="5643" width="8.85546875" style="2"/>
    <col min="5644" max="5644" width="8.140625" style="2" customWidth="1"/>
    <col min="5645" max="5645" width="10" style="2" customWidth="1"/>
    <col min="5646" max="5646" width="10.140625" style="2" customWidth="1"/>
    <col min="5647" max="5647" width="8.42578125" style="2" customWidth="1"/>
    <col min="5648" max="5648" width="10.28515625" style="2" customWidth="1"/>
    <col min="5649" max="5890" width="8.85546875" style="2"/>
    <col min="5891" max="5891" width="7.140625" style="2" customWidth="1"/>
    <col min="5892" max="5892" width="8.85546875" style="2"/>
    <col min="5893" max="5893" width="10.140625" style="2" customWidth="1"/>
    <col min="5894" max="5894" width="8" style="2" customWidth="1"/>
    <col min="5895" max="5899" width="8.85546875" style="2"/>
    <col min="5900" max="5900" width="8.140625" style="2" customWidth="1"/>
    <col min="5901" max="5901" width="10" style="2" customWidth="1"/>
    <col min="5902" max="5902" width="10.140625" style="2" customWidth="1"/>
    <col min="5903" max="5903" width="8.42578125" style="2" customWidth="1"/>
    <col min="5904" max="5904" width="10.28515625" style="2" customWidth="1"/>
    <col min="5905" max="6146" width="8.85546875" style="2"/>
    <col min="6147" max="6147" width="7.140625" style="2" customWidth="1"/>
    <col min="6148" max="6148" width="8.85546875" style="2"/>
    <col min="6149" max="6149" width="10.140625" style="2" customWidth="1"/>
    <col min="6150" max="6150" width="8" style="2" customWidth="1"/>
    <col min="6151" max="6155" width="8.85546875" style="2"/>
    <col min="6156" max="6156" width="8.140625" style="2" customWidth="1"/>
    <col min="6157" max="6157" width="10" style="2" customWidth="1"/>
    <col min="6158" max="6158" width="10.140625" style="2" customWidth="1"/>
    <col min="6159" max="6159" width="8.42578125" style="2" customWidth="1"/>
    <col min="6160" max="6160" width="10.28515625" style="2" customWidth="1"/>
    <col min="6161" max="6402" width="8.85546875" style="2"/>
    <col min="6403" max="6403" width="7.140625" style="2" customWidth="1"/>
    <col min="6404" max="6404" width="8.85546875" style="2"/>
    <col min="6405" max="6405" width="10.140625" style="2" customWidth="1"/>
    <col min="6406" max="6406" width="8" style="2" customWidth="1"/>
    <col min="6407" max="6411" width="8.85546875" style="2"/>
    <col min="6412" max="6412" width="8.140625" style="2" customWidth="1"/>
    <col min="6413" max="6413" width="10" style="2" customWidth="1"/>
    <col min="6414" max="6414" width="10.140625" style="2" customWidth="1"/>
    <col min="6415" max="6415" width="8.42578125" style="2" customWidth="1"/>
    <col min="6416" max="6416" width="10.28515625" style="2" customWidth="1"/>
    <col min="6417" max="6658" width="8.85546875" style="2"/>
    <col min="6659" max="6659" width="7.140625" style="2" customWidth="1"/>
    <col min="6660" max="6660" width="8.85546875" style="2"/>
    <col min="6661" max="6661" width="10.140625" style="2" customWidth="1"/>
    <col min="6662" max="6662" width="8" style="2" customWidth="1"/>
    <col min="6663" max="6667" width="8.85546875" style="2"/>
    <col min="6668" max="6668" width="8.140625" style="2" customWidth="1"/>
    <col min="6669" max="6669" width="10" style="2" customWidth="1"/>
    <col min="6670" max="6670" width="10.140625" style="2" customWidth="1"/>
    <col min="6671" max="6671" width="8.42578125" style="2" customWidth="1"/>
    <col min="6672" max="6672" width="10.28515625" style="2" customWidth="1"/>
    <col min="6673" max="6914" width="8.85546875" style="2"/>
    <col min="6915" max="6915" width="7.140625" style="2" customWidth="1"/>
    <col min="6916" max="6916" width="8.85546875" style="2"/>
    <col min="6917" max="6917" width="10.140625" style="2" customWidth="1"/>
    <col min="6918" max="6918" width="8" style="2" customWidth="1"/>
    <col min="6919" max="6923" width="8.85546875" style="2"/>
    <col min="6924" max="6924" width="8.140625" style="2" customWidth="1"/>
    <col min="6925" max="6925" width="10" style="2" customWidth="1"/>
    <col min="6926" max="6926" width="10.140625" style="2" customWidth="1"/>
    <col min="6927" max="6927" width="8.42578125" style="2" customWidth="1"/>
    <col min="6928" max="6928" width="10.28515625" style="2" customWidth="1"/>
    <col min="6929" max="7170" width="8.85546875" style="2"/>
    <col min="7171" max="7171" width="7.140625" style="2" customWidth="1"/>
    <col min="7172" max="7172" width="8.85546875" style="2"/>
    <col min="7173" max="7173" width="10.140625" style="2" customWidth="1"/>
    <col min="7174" max="7174" width="8" style="2" customWidth="1"/>
    <col min="7175" max="7179" width="8.85546875" style="2"/>
    <col min="7180" max="7180" width="8.140625" style="2" customWidth="1"/>
    <col min="7181" max="7181" width="10" style="2" customWidth="1"/>
    <col min="7182" max="7182" width="10.140625" style="2" customWidth="1"/>
    <col min="7183" max="7183" width="8.42578125" style="2" customWidth="1"/>
    <col min="7184" max="7184" width="10.28515625" style="2" customWidth="1"/>
    <col min="7185" max="7426" width="8.85546875" style="2"/>
    <col min="7427" max="7427" width="7.140625" style="2" customWidth="1"/>
    <col min="7428" max="7428" width="8.85546875" style="2"/>
    <col min="7429" max="7429" width="10.140625" style="2" customWidth="1"/>
    <col min="7430" max="7430" width="8" style="2" customWidth="1"/>
    <col min="7431" max="7435" width="8.85546875" style="2"/>
    <col min="7436" max="7436" width="8.140625" style="2" customWidth="1"/>
    <col min="7437" max="7437" width="10" style="2" customWidth="1"/>
    <col min="7438" max="7438" width="10.140625" style="2" customWidth="1"/>
    <col min="7439" max="7439" width="8.42578125" style="2" customWidth="1"/>
    <col min="7440" max="7440" width="10.28515625" style="2" customWidth="1"/>
    <col min="7441" max="7682" width="8.85546875" style="2"/>
    <col min="7683" max="7683" width="7.140625" style="2" customWidth="1"/>
    <col min="7684" max="7684" width="8.85546875" style="2"/>
    <col min="7685" max="7685" width="10.140625" style="2" customWidth="1"/>
    <col min="7686" max="7686" width="8" style="2" customWidth="1"/>
    <col min="7687" max="7691" width="8.85546875" style="2"/>
    <col min="7692" max="7692" width="8.140625" style="2" customWidth="1"/>
    <col min="7693" max="7693" width="10" style="2" customWidth="1"/>
    <col min="7694" max="7694" width="10.140625" style="2" customWidth="1"/>
    <col min="7695" max="7695" width="8.42578125" style="2" customWidth="1"/>
    <col min="7696" max="7696" width="10.28515625" style="2" customWidth="1"/>
    <col min="7697" max="7938" width="8.85546875" style="2"/>
    <col min="7939" max="7939" width="7.140625" style="2" customWidth="1"/>
    <col min="7940" max="7940" width="8.85546875" style="2"/>
    <col min="7941" max="7941" width="10.140625" style="2" customWidth="1"/>
    <col min="7942" max="7942" width="8" style="2" customWidth="1"/>
    <col min="7943" max="7947" width="8.85546875" style="2"/>
    <col min="7948" max="7948" width="8.140625" style="2" customWidth="1"/>
    <col min="7949" max="7949" width="10" style="2" customWidth="1"/>
    <col min="7950" max="7950" width="10.140625" style="2" customWidth="1"/>
    <col min="7951" max="7951" width="8.42578125" style="2" customWidth="1"/>
    <col min="7952" max="7952" width="10.28515625" style="2" customWidth="1"/>
    <col min="7953" max="8194" width="8.85546875" style="2"/>
    <col min="8195" max="8195" width="7.140625" style="2" customWidth="1"/>
    <col min="8196" max="8196" width="8.85546875" style="2"/>
    <col min="8197" max="8197" width="10.140625" style="2" customWidth="1"/>
    <col min="8198" max="8198" width="8" style="2" customWidth="1"/>
    <col min="8199" max="8203" width="8.85546875" style="2"/>
    <col min="8204" max="8204" width="8.140625" style="2" customWidth="1"/>
    <col min="8205" max="8205" width="10" style="2" customWidth="1"/>
    <col min="8206" max="8206" width="10.140625" style="2" customWidth="1"/>
    <col min="8207" max="8207" width="8.42578125" style="2" customWidth="1"/>
    <col min="8208" max="8208" width="10.28515625" style="2" customWidth="1"/>
    <col min="8209" max="8450" width="8.85546875" style="2"/>
    <col min="8451" max="8451" width="7.140625" style="2" customWidth="1"/>
    <col min="8452" max="8452" width="8.85546875" style="2"/>
    <col min="8453" max="8453" width="10.140625" style="2" customWidth="1"/>
    <col min="8454" max="8454" width="8" style="2" customWidth="1"/>
    <col min="8455" max="8459" width="8.85546875" style="2"/>
    <col min="8460" max="8460" width="8.140625" style="2" customWidth="1"/>
    <col min="8461" max="8461" width="10" style="2" customWidth="1"/>
    <col min="8462" max="8462" width="10.140625" style="2" customWidth="1"/>
    <col min="8463" max="8463" width="8.42578125" style="2" customWidth="1"/>
    <col min="8464" max="8464" width="10.28515625" style="2" customWidth="1"/>
    <col min="8465" max="8706" width="8.85546875" style="2"/>
    <col min="8707" max="8707" width="7.140625" style="2" customWidth="1"/>
    <col min="8708" max="8708" width="8.85546875" style="2"/>
    <col min="8709" max="8709" width="10.140625" style="2" customWidth="1"/>
    <col min="8710" max="8710" width="8" style="2" customWidth="1"/>
    <col min="8711" max="8715" width="8.85546875" style="2"/>
    <col min="8716" max="8716" width="8.140625" style="2" customWidth="1"/>
    <col min="8717" max="8717" width="10" style="2" customWidth="1"/>
    <col min="8718" max="8718" width="10.140625" style="2" customWidth="1"/>
    <col min="8719" max="8719" width="8.42578125" style="2" customWidth="1"/>
    <col min="8720" max="8720" width="10.28515625" style="2" customWidth="1"/>
    <col min="8721" max="8962" width="8.85546875" style="2"/>
    <col min="8963" max="8963" width="7.140625" style="2" customWidth="1"/>
    <col min="8964" max="8964" width="8.85546875" style="2"/>
    <col min="8965" max="8965" width="10.140625" style="2" customWidth="1"/>
    <col min="8966" max="8966" width="8" style="2" customWidth="1"/>
    <col min="8967" max="8971" width="8.85546875" style="2"/>
    <col min="8972" max="8972" width="8.140625" style="2" customWidth="1"/>
    <col min="8973" max="8973" width="10" style="2" customWidth="1"/>
    <col min="8974" max="8974" width="10.140625" style="2" customWidth="1"/>
    <col min="8975" max="8975" width="8.42578125" style="2" customWidth="1"/>
    <col min="8976" max="8976" width="10.28515625" style="2" customWidth="1"/>
    <col min="8977" max="9218" width="8.85546875" style="2"/>
    <col min="9219" max="9219" width="7.140625" style="2" customWidth="1"/>
    <col min="9220" max="9220" width="8.85546875" style="2"/>
    <col min="9221" max="9221" width="10.140625" style="2" customWidth="1"/>
    <col min="9222" max="9222" width="8" style="2" customWidth="1"/>
    <col min="9223" max="9227" width="8.85546875" style="2"/>
    <col min="9228" max="9228" width="8.140625" style="2" customWidth="1"/>
    <col min="9229" max="9229" width="10" style="2" customWidth="1"/>
    <col min="9230" max="9230" width="10.140625" style="2" customWidth="1"/>
    <col min="9231" max="9231" width="8.42578125" style="2" customWidth="1"/>
    <col min="9232" max="9232" width="10.28515625" style="2" customWidth="1"/>
    <col min="9233" max="9474" width="8.85546875" style="2"/>
    <col min="9475" max="9475" width="7.140625" style="2" customWidth="1"/>
    <col min="9476" max="9476" width="8.85546875" style="2"/>
    <col min="9477" max="9477" width="10.140625" style="2" customWidth="1"/>
    <col min="9478" max="9478" width="8" style="2" customWidth="1"/>
    <col min="9479" max="9483" width="8.85546875" style="2"/>
    <col min="9484" max="9484" width="8.140625" style="2" customWidth="1"/>
    <col min="9485" max="9485" width="10" style="2" customWidth="1"/>
    <col min="9486" max="9486" width="10.140625" style="2" customWidth="1"/>
    <col min="9487" max="9487" width="8.42578125" style="2" customWidth="1"/>
    <col min="9488" max="9488" width="10.28515625" style="2" customWidth="1"/>
    <col min="9489" max="9730" width="8.85546875" style="2"/>
    <col min="9731" max="9731" width="7.140625" style="2" customWidth="1"/>
    <col min="9732" max="9732" width="8.85546875" style="2"/>
    <col min="9733" max="9733" width="10.140625" style="2" customWidth="1"/>
    <col min="9734" max="9734" width="8" style="2" customWidth="1"/>
    <col min="9735" max="9739" width="8.85546875" style="2"/>
    <col min="9740" max="9740" width="8.140625" style="2" customWidth="1"/>
    <col min="9741" max="9741" width="10" style="2" customWidth="1"/>
    <col min="9742" max="9742" width="10.140625" style="2" customWidth="1"/>
    <col min="9743" max="9743" width="8.42578125" style="2" customWidth="1"/>
    <col min="9744" max="9744" width="10.28515625" style="2" customWidth="1"/>
    <col min="9745" max="9986" width="8.85546875" style="2"/>
    <col min="9987" max="9987" width="7.140625" style="2" customWidth="1"/>
    <col min="9988" max="9988" width="8.85546875" style="2"/>
    <col min="9989" max="9989" width="10.140625" style="2" customWidth="1"/>
    <col min="9990" max="9990" width="8" style="2" customWidth="1"/>
    <col min="9991" max="9995" width="8.85546875" style="2"/>
    <col min="9996" max="9996" width="8.140625" style="2" customWidth="1"/>
    <col min="9997" max="9997" width="10" style="2" customWidth="1"/>
    <col min="9998" max="9998" width="10.140625" style="2" customWidth="1"/>
    <col min="9999" max="9999" width="8.42578125" style="2" customWidth="1"/>
    <col min="10000" max="10000" width="10.28515625" style="2" customWidth="1"/>
    <col min="10001" max="10242" width="8.85546875" style="2"/>
    <col min="10243" max="10243" width="7.140625" style="2" customWidth="1"/>
    <col min="10244" max="10244" width="8.85546875" style="2"/>
    <col min="10245" max="10245" width="10.140625" style="2" customWidth="1"/>
    <col min="10246" max="10246" width="8" style="2" customWidth="1"/>
    <col min="10247" max="10251" width="8.85546875" style="2"/>
    <col min="10252" max="10252" width="8.140625" style="2" customWidth="1"/>
    <col min="10253" max="10253" width="10" style="2" customWidth="1"/>
    <col min="10254" max="10254" width="10.140625" style="2" customWidth="1"/>
    <col min="10255" max="10255" width="8.42578125" style="2" customWidth="1"/>
    <col min="10256" max="10256" width="10.28515625" style="2" customWidth="1"/>
    <col min="10257" max="10498" width="8.85546875" style="2"/>
    <col min="10499" max="10499" width="7.140625" style="2" customWidth="1"/>
    <col min="10500" max="10500" width="8.85546875" style="2"/>
    <col min="10501" max="10501" width="10.140625" style="2" customWidth="1"/>
    <col min="10502" max="10502" width="8" style="2" customWidth="1"/>
    <col min="10503" max="10507" width="8.85546875" style="2"/>
    <col min="10508" max="10508" width="8.140625" style="2" customWidth="1"/>
    <col min="10509" max="10509" width="10" style="2" customWidth="1"/>
    <col min="10510" max="10510" width="10.140625" style="2" customWidth="1"/>
    <col min="10511" max="10511" width="8.42578125" style="2" customWidth="1"/>
    <col min="10512" max="10512" width="10.28515625" style="2" customWidth="1"/>
    <col min="10513" max="10754" width="8.85546875" style="2"/>
    <col min="10755" max="10755" width="7.140625" style="2" customWidth="1"/>
    <col min="10756" max="10756" width="8.85546875" style="2"/>
    <col min="10757" max="10757" width="10.140625" style="2" customWidth="1"/>
    <col min="10758" max="10758" width="8" style="2" customWidth="1"/>
    <col min="10759" max="10763" width="8.85546875" style="2"/>
    <col min="10764" max="10764" width="8.140625" style="2" customWidth="1"/>
    <col min="10765" max="10765" width="10" style="2" customWidth="1"/>
    <col min="10766" max="10766" width="10.140625" style="2" customWidth="1"/>
    <col min="10767" max="10767" width="8.42578125" style="2" customWidth="1"/>
    <col min="10768" max="10768" width="10.28515625" style="2" customWidth="1"/>
    <col min="10769" max="11010" width="8.85546875" style="2"/>
    <col min="11011" max="11011" width="7.140625" style="2" customWidth="1"/>
    <col min="11012" max="11012" width="8.85546875" style="2"/>
    <col min="11013" max="11013" width="10.140625" style="2" customWidth="1"/>
    <col min="11014" max="11014" width="8" style="2" customWidth="1"/>
    <col min="11015" max="11019" width="8.85546875" style="2"/>
    <col min="11020" max="11020" width="8.140625" style="2" customWidth="1"/>
    <col min="11021" max="11021" width="10" style="2" customWidth="1"/>
    <col min="11022" max="11022" width="10.140625" style="2" customWidth="1"/>
    <col min="11023" max="11023" width="8.42578125" style="2" customWidth="1"/>
    <col min="11024" max="11024" width="10.28515625" style="2" customWidth="1"/>
    <col min="11025" max="11266" width="8.85546875" style="2"/>
    <col min="11267" max="11267" width="7.140625" style="2" customWidth="1"/>
    <col min="11268" max="11268" width="8.85546875" style="2"/>
    <col min="11269" max="11269" width="10.140625" style="2" customWidth="1"/>
    <col min="11270" max="11270" width="8" style="2" customWidth="1"/>
    <col min="11271" max="11275" width="8.85546875" style="2"/>
    <col min="11276" max="11276" width="8.140625" style="2" customWidth="1"/>
    <col min="11277" max="11277" width="10" style="2" customWidth="1"/>
    <col min="11278" max="11278" width="10.140625" style="2" customWidth="1"/>
    <col min="11279" max="11279" width="8.42578125" style="2" customWidth="1"/>
    <col min="11280" max="11280" width="10.28515625" style="2" customWidth="1"/>
    <col min="11281" max="11522" width="8.85546875" style="2"/>
    <col min="11523" max="11523" width="7.140625" style="2" customWidth="1"/>
    <col min="11524" max="11524" width="8.85546875" style="2"/>
    <col min="11525" max="11525" width="10.140625" style="2" customWidth="1"/>
    <col min="11526" max="11526" width="8" style="2" customWidth="1"/>
    <col min="11527" max="11531" width="8.85546875" style="2"/>
    <col min="11532" max="11532" width="8.140625" style="2" customWidth="1"/>
    <col min="11533" max="11533" width="10" style="2" customWidth="1"/>
    <col min="11534" max="11534" width="10.140625" style="2" customWidth="1"/>
    <col min="11535" max="11535" width="8.42578125" style="2" customWidth="1"/>
    <col min="11536" max="11536" width="10.28515625" style="2" customWidth="1"/>
    <col min="11537" max="11778" width="8.85546875" style="2"/>
    <col min="11779" max="11779" width="7.140625" style="2" customWidth="1"/>
    <col min="11780" max="11780" width="8.85546875" style="2"/>
    <col min="11781" max="11781" width="10.140625" style="2" customWidth="1"/>
    <col min="11782" max="11782" width="8" style="2" customWidth="1"/>
    <col min="11783" max="11787" width="8.85546875" style="2"/>
    <col min="11788" max="11788" width="8.140625" style="2" customWidth="1"/>
    <col min="11789" max="11789" width="10" style="2" customWidth="1"/>
    <col min="11790" max="11790" width="10.140625" style="2" customWidth="1"/>
    <col min="11791" max="11791" width="8.42578125" style="2" customWidth="1"/>
    <col min="11792" max="11792" width="10.28515625" style="2" customWidth="1"/>
    <col min="11793" max="12034" width="8.85546875" style="2"/>
    <col min="12035" max="12035" width="7.140625" style="2" customWidth="1"/>
    <col min="12036" max="12036" width="8.85546875" style="2"/>
    <col min="12037" max="12037" width="10.140625" style="2" customWidth="1"/>
    <col min="12038" max="12038" width="8" style="2" customWidth="1"/>
    <col min="12039" max="12043" width="8.85546875" style="2"/>
    <col min="12044" max="12044" width="8.140625" style="2" customWidth="1"/>
    <col min="12045" max="12045" width="10" style="2" customWidth="1"/>
    <col min="12046" max="12046" width="10.140625" style="2" customWidth="1"/>
    <col min="12047" max="12047" width="8.42578125" style="2" customWidth="1"/>
    <col min="12048" max="12048" width="10.28515625" style="2" customWidth="1"/>
    <col min="12049" max="12290" width="8.85546875" style="2"/>
    <col min="12291" max="12291" width="7.140625" style="2" customWidth="1"/>
    <col min="12292" max="12292" width="8.85546875" style="2"/>
    <col min="12293" max="12293" width="10.140625" style="2" customWidth="1"/>
    <col min="12294" max="12294" width="8" style="2" customWidth="1"/>
    <col min="12295" max="12299" width="8.85546875" style="2"/>
    <col min="12300" max="12300" width="8.140625" style="2" customWidth="1"/>
    <col min="12301" max="12301" width="10" style="2" customWidth="1"/>
    <col min="12302" max="12302" width="10.140625" style="2" customWidth="1"/>
    <col min="12303" max="12303" width="8.42578125" style="2" customWidth="1"/>
    <col min="12304" max="12304" width="10.28515625" style="2" customWidth="1"/>
    <col min="12305" max="12546" width="8.85546875" style="2"/>
    <col min="12547" max="12547" width="7.140625" style="2" customWidth="1"/>
    <col min="12548" max="12548" width="8.85546875" style="2"/>
    <col min="12549" max="12549" width="10.140625" style="2" customWidth="1"/>
    <col min="12550" max="12550" width="8" style="2" customWidth="1"/>
    <col min="12551" max="12555" width="8.85546875" style="2"/>
    <col min="12556" max="12556" width="8.140625" style="2" customWidth="1"/>
    <col min="12557" max="12557" width="10" style="2" customWidth="1"/>
    <col min="12558" max="12558" width="10.140625" style="2" customWidth="1"/>
    <col min="12559" max="12559" width="8.42578125" style="2" customWidth="1"/>
    <col min="12560" max="12560" width="10.28515625" style="2" customWidth="1"/>
    <col min="12561" max="12802" width="8.85546875" style="2"/>
    <col min="12803" max="12803" width="7.140625" style="2" customWidth="1"/>
    <col min="12804" max="12804" width="8.85546875" style="2"/>
    <col min="12805" max="12805" width="10.140625" style="2" customWidth="1"/>
    <col min="12806" max="12806" width="8" style="2" customWidth="1"/>
    <col min="12807" max="12811" width="8.85546875" style="2"/>
    <col min="12812" max="12812" width="8.140625" style="2" customWidth="1"/>
    <col min="12813" max="12813" width="10" style="2" customWidth="1"/>
    <col min="12814" max="12814" width="10.140625" style="2" customWidth="1"/>
    <col min="12815" max="12815" width="8.42578125" style="2" customWidth="1"/>
    <col min="12816" max="12816" width="10.28515625" style="2" customWidth="1"/>
    <col min="12817" max="13058" width="8.85546875" style="2"/>
    <col min="13059" max="13059" width="7.140625" style="2" customWidth="1"/>
    <col min="13060" max="13060" width="8.85546875" style="2"/>
    <col min="13061" max="13061" width="10.140625" style="2" customWidth="1"/>
    <col min="13062" max="13062" width="8" style="2" customWidth="1"/>
    <col min="13063" max="13067" width="8.85546875" style="2"/>
    <col min="13068" max="13068" width="8.140625" style="2" customWidth="1"/>
    <col min="13069" max="13069" width="10" style="2" customWidth="1"/>
    <col min="13070" max="13070" width="10.140625" style="2" customWidth="1"/>
    <col min="13071" max="13071" width="8.42578125" style="2" customWidth="1"/>
    <col min="13072" max="13072" width="10.28515625" style="2" customWidth="1"/>
    <col min="13073" max="13314" width="8.85546875" style="2"/>
    <col min="13315" max="13315" width="7.140625" style="2" customWidth="1"/>
    <col min="13316" max="13316" width="8.85546875" style="2"/>
    <col min="13317" max="13317" width="10.140625" style="2" customWidth="1"/>
    <col min="13318" max="13318" width="8" style="2" customWidth="1"/>
    <col min="13319" max="13323" width="8.85546875" style="2"/>
    <col min="13324" max="13324" width="8.140625" style="2" customWidth="1"/>
    <col min="13325" max="13325" width="10" style="2" customWidth="1"/>
    <col min="13326" max="13326" width="10.140625" style="2" customWidth="1"/>
    <col min="13327" max="13327" width="8.42578125" style="2" customWidth="1"/>
    <col min="13328" max="13328" width="10.28515625" style="2" customWidth="1"/>
    <col min="13329" max="13570" width="8.85546875" style="2"/>
    <col min="13571" max="13571" width="7.140625" style="2" customWidth="1"/>
    <col min="13572" max="13572" width="8.85546875" style="2"/>
    <col min="13573" max="13573" width="10.140625" style="2" customWidth="1"/>
    <col min="13574" max="13574" width="8" style="2" customWidth="1"/>
    <col min="13575" max="13579" width="8.85546875" style="2"/>
    <col min="13580" max="13580" width="8.140625" style="2" customWidth="1"/>
    <col min="13581" max="13581" width="10" style="2" customWidth="1"/>
    <col min="13582" max="13582" width="10.140625" style="2" customWidth="1"/>
    <col min="13583" max="13583" width="8.42578125" style="2" customWidth="1"/>
    <col min="13584" max="13584" width="10.28515625" style="2" customWidth="1"/>
    <col min="13585" max="13826" width="8.85546875" style="2"/>
    <col min="13827" max="13827" width="7.140625" style="2" customWidth="1"/>
    <col min="13828" max="13828" width="8.85546875" style="2"/>
    <col min="13829" max="13829" width="10.140625" style="2" customWidth="1"/>
    <col min="13830" max="13830" width="8" style="2" customWidth="1"/>
    <col min="13831" max="13835" width="8.85546875" style="2"/>
    <col min="13836" max="13836" width="8.140625" style="2" customWidth="1"/>
    <col min="13837" max="13837" width="10" style="2" customWidth="1"/>
    <col min="13838" max="13838" width="10.140625" style="2" customWidth="1"/>
    <col min="13839" max="13839" width="8.42578125" style="2" customWidth="1"/>
    <col min="13840" max="13840" width="10.28515625" style="2" customWidth="1"/>
    <col min="13841" max="14082" width="8.85546875" style="2"/>
    <col min="14083" max="14083" width="7.140625" style="2" customWidth="1"/>
    <col min="14084" max="14084" width="8.85546875" style="2"/>
    <col min="14085" max="14085" width="10.140625" style="2" customWidth="1"/>
    <col min="14086" max="14086" width="8" style="2" customWidth="1"/>
    <col min="14087" max="14091" width="8.85546875" style="2"/>
    <col min="14092" max="14092" width="8.140625" style="2" customWidth="1"/>
    <col min="14093" max="14093" width="10" style="2" customWidth="1"/>
    <col min="14094" max="14094" width="10.140625" style="2" customWidth="1"/>
    <col min="14095" max="14095" width="8.42578125" style="2" customWidth="1"/>
    <col min="14096" max="14096" width="10.28515625" style="2" customWidth="1"/>
    <col min="14097" max="14338" width="8.85546875" style="2"/>
    <col min="14339" max="14339" width="7.140625" style="2" customWidth="1"/>
    <col min="14340" max="14340" width="8.85546875" style="2"/>
    <col min="14341" max="14341" width="10.140625" style="2" customWidth="1"/>
    <col min="14342" max="14342" width="8" style="2" customWidth="1"/>
    <col min="14343" max="14347" width="8.85546875" style="2"/>
    <col min="14348" max="14348" width="8.140625" style="2" customWidth="1"/>
    <col min="14349" max="14349" width="10" style="2" customWidth="1"/>
    <col min="14350" max="14350" width="10.140625" style="2" customWidth="1"/>
    <col min="14351" max="14351" width="8.42578125" style="2" customWidth="1"/>
    <col min="14352" max="14352" width="10.28515625" style="2" customWidth="1"/>
    <col min="14353" max="14594" width="8.85546875" style="2"/>
    <col min="14595" max="14595" width="7.140625" style="2" customWidth="1"/>
    <col min="14596" max="14596" width="8.85546875" style="2"/>
    <col min="14597" max="14597" width="10.140625" style="2" customWidth="1"/>
    <col min="14598" max="14598" width="8" style="2" customWidth="1"/>
    <col min="14599" max="14603" width="8.85546875" style="2"/>
    <col min="14604" max="14604" width="8.140625" style="2" customWidth="1"/>
    <col min="14605" max="14605" width="10" style="2" customWidth="1"/>
    <col min="14606" max="14606" width="10.140625" style="2" customWidth="1"/>
    <col min="14607" max="14607" width="8.42578125" style="2" customWidth="1"/>
    <col min="14608" max="14608" width="10.28515625" style="2" customWidth="1"/>
    <col min="14609" max="14850" width="8.85546875" style="2"/>
    <col min="14851" max="14851" width="7.140625" style="2" customWidth="1"/>
    <col min="14852" max="14852" width="8.85546875" style="2"/>
    <col min="14853" max="14853" width="10.140625" style="2" customWidth="1"/>
    <col min="14854" max="14854" width="8" style="2" customWidth="1"/>
    <col min="14855" max="14859" width="8.85546875" style="2"/>
    <col min="14860" max="14860" width="8.140625" style="2" customWidth="1"/>
    <col min="14861" max="14861" width="10" style="2" customWidth="1"/>
    <col min="14862" max="14862" width="10.140625" style="2" customWidth="1"/>
    <col min="14863" max="14863" width="8.42578125" style="2" customWidth="1"/>
    <col min="14864" max="14864" width="10.28515625" style="2" customWidth="1"/>
    <col min="14865" max="15106" width="8.85546875" style="2"/>
    <col min="15107" max="15107" width="7.140625" style="2" customWidth="1"/>
    <col min="15108" max="15108" width="8.85546875" style="2"/>
    <col min="15109" max="15109" width="10.140625" style="2" customWidth="1"/>
    <col min="15110" max="15110" width="8" style="2" customWidth="1"/>
    <col min="15111" max="15115" width="8.85546875" style="2"/>
    <col min="15116" max="15116" width="8.140625" style="2" customWidth="1"/>
    <col min="15117" max="15117" width="10" style="2" customWidth="1"/>
    <col min="15118" max="15118" width="10.140625" style="2" customWidth="1"/>
    <col min="15119" max="15119" width="8.42578125" style="2" customWidth="1"/>
    <col min="15120" max="15120" width="10.28515625" style="2" customWidth="1"/>
    <col min="15121" max="15362" width="8.85546875" style="2"/>
    <col min="15363" max="15363" width="7.140625" style="2" customWidth="1"/>
    <col min="15364" max="15364" width="8.85546875" style="2"/>
    <col min="15365" max="15365" width="10.140625" style="2" customWidth="1"/>
    <col min="15366" max="15366" width="8" style="2" customWidth="1"/>
    <col min="15367" max="15371" width="8.85546875" style="2"/>
    <col min="15372" max="15372" width="8.140625" style="2" customWidth="1"/>
    <col min="15373" max="15373" width="10" style="2" customWidth="1"/>
    <col min="15374" max="15374" width="10.140625" style="2" customWidth="1"/>
    <col min="15375" max="15375" width="8.42578125" style="2" customWidth="1"/>
    <col min="15376" max="15376" width="10.28515625" style="2" customWidth="1"/>
    <col min="15377" max="15618" width="8.85546875" style="2"/>
    <col min="15619" max="15619" width="7.140625" style="2" customWidth="1"/>
    <col min="15620" max="15620" width="8.85546875" style="2"/>
    <col min="15621" max="15621" width="10.140625" style="2" customWidth="1"/>
    <col min="15622" max="15622" width="8" style="2" customWidth="1"/>
    <col min="15623" max="15627" width="8.85546875" style="2"/>
    <col min="15628" max="15628" width="8.140625" style="2" customWidth="1"/>
    <col min="15629" max="15629" width="10" style="2" customWidth="1"/>
    <col min="15630" max="15630" width="10.140625" style="2" customWidth="1"/>
    <col min="15631" max="15631" width="8.42578125" style="2" customWidth="1"/>
    <col min="15632" max="15632" width="10.28515625" style="2" customWidth="1"/>
    <col min="15633" max="15874" width="8.85546875" style="2"/>
    <col min="15875" max="15875" width="7.140625" style="2" customWidth="1"/>
    <col min="15876" max="15876" width="8.85546875" style="2"/>
    <col min="15877" max="15877" width="10.140625" style="2" customWidth="1"/>
    <col min="15878" max="15878" width="8" style="2" customWidth="1"/>
    <col min="15879" max="15883" width="8.85546875" style="2"/>
    <col min="15884" max="15884" width="8.140625" style="2" customWidth="1"/>
    <col min="15885" max="15885" width="10" style="2" customWidth="1"/>
    <col min="15886" max="15886" width="10.140625" style="2" customWidth="1"/>
    <col min="15887" max="15887" width="8.42578125" style="2" customWidth="1"/>
    <col min="15888" max="15888" width="10.28515625" style="2" customWidth="1"/>
    <col min="15889" max="16130" width="8.85546875" style="2"/>
    <col min="16131" max="16131" width="7.140625" style="2" customWidth="1"/>
    <col min="16132" max="16132" width="8.85546875" style="2"/>
    <col min="16133" max="16133" width="10.140625" style="2" customWidth="1"/>
    <col min="16134" max="16134" width="8" style="2" customWidth="1"/>
    <col min="16135" max="16139" width="8.85546875" style="2"/>
    <col min="16140" max="16140" width="8.140625" style="2" customWidth="1"/>
    <col min="16141" max="16141" width="10" style="2" customWidth="1"/>
    <col min="16142" max="16142" width="10.140625" style="2" customWidth="1"/>
    <col min="16143" max="16143" width="8.42578125" style="2" customWidth="1"/>
    <col min="16144" max="16144" width="10.28515625" style="2" customWidth="1"/>
    <col min="16145" max="16384" width="8.85546875" style="2"/>
  </cols>
  <sheetData>
    <row r="1" spans="1:16" ht="36" customHeight="1">
      <c r="A1" s="4" t="s">
        <v>120</v>
      </c>
      <c r="B1" s="4" t="s">
        <v>121</v>
      </c>
      <c r="C1" s="5" t="s">
        <v>20</v>
      </c>
      <c r="D1" s="4" t="s">
        <v>122</v>
      </c>
      <c r="E1" s="4" t="s">
        <v>123</v>
      </c>
      <c r="F1" s="4" t="s">
        <v>20</v>
      </c>
      <c r="G1" s="6" t="s">
        <v>124</v>
      </c>
      <c r="J1" s="12" t="s">
        <v>120</v>
      </c>
      <c r="K1" s="13" t="s">
        <v>121</v>
      </c>
      <c r="L1" s="14" t="s">
        <v>20</v>
      </c>
      <c r="M1" s="13" t="s">
        <v>125</v>
      </c>
      <c r="N1" s="12" t="s">
        <v>126</v>
      </c>
      <c r="O1" s="15" t="s">
        <v>20</v>
      </c>
      <c r="P1" s="16" t="s">
        <v>127</v>
      </c>
    </row>
    <row r="2" spans="1:16" ht="36" customHeight="1">
      <c r="A2" s="7">
        <v>0.01</v>
      </c>
      <c r="B2" s="8" t="s">
        <v>128</v>
      </c>
      <c r="C2" s="9">
        <v>150</v>
      </c>
      <c r="D2" s="7">
        <v>0.01</v>
      </c>
      <c r="E2" s="7">
        <v>0.01</v>
      </c>
      <c r="F2" s="9">
        <v>0</v>
      </c>
      <c r="J2" s="7">
        <v>0.01</v>
      </c>
      <c r="K2" s="17" t="s">
        <v>128</v>
      </c>
      <c r="L2" s="18">
        <v>150</v>
      </c>
      <c r="M2" s="7">
        <v>0.01</v>
      </c>
      <c r="N2" s="7">
        <v>0.01</v>
      </c>
      <c r="O2" s="18">
        <v>0</v>
      </c>
      <c r="P2" s="16"/>
    </row>
    <row r="3" spans="1:16" ht="15">
      <c r="A3" s="7">
        <v>6.52</v>
      </c>
      <c r="B3" s="8" t="s">
        <v>129</v>
      </c>
      <c r="C3" s="9">
        <v>150</v>
      </c>
      <c r="D3" s="7">
        <v>3.15</v>
      </c>
      <c r="E3" s="7">
        <v>10.54</v>
      </c>
      <c r="F3" s="9">
        <v>1</v>
      </c>
      <c r="H3" s="8"/>
      <c r="J3" s="7">
        <v>7</v>
      </c>
      <c r="K3" s="8" t="s">
        <v>129</v>
      </c>
      <c r="L3" s="18">
        <v>150</v>
      </c>
      <c r="M3" s="7">
        <v>2.2999999999999998</v>
      </c>
      <c r="N3" s="7">
        <v>7.8</v>
      </c>
      <c r="O3" s="18">
        <v>1</v>
      </c>
    </row>
    <row r="4" spans="1:16" ht="15">
      <c r="A4" s="7">
        <v>6.54</v>
      </c>
      <c r="B4" s="8" t="s">
        <v>130</v>
      </c>
      <c r="C4" s="9">
        <v>149</v>
      </c>
      <c r="D4" s="7">
        <v>3.18</v>
      </c>
      <c r="E4" s="7">
        <v>11.26</v>
      </c>
      <c r="F4" s="9">
        <v>2</v>
      </c>
      <c r="J4" s="7">
        <v>7.1</v>
      </c>
      <c r="K4" s="8" t="s">
        <v>130</v>
      </c>
      <c r="L4" s="18">
        <v>149</v>
      </c>
      <c r="M4" s="7">
        <v>2.35</v>
      </c>
      <c r="N4" s="7">
        <v>8.34</v>
      </c>
      <c r="O4" s="18">
        <v>2</v>
      </c>
    </row>
    <row r="5" spans="1:16" ht="15">
      <c r="A5" s="7">
        <v>6.56</v>
      </c>
      <c r="B5" s="8" t="s">
        <v>131</v>
      </c>
      <c r="C5" s="9">
        <v>148</v>
      </c>
      <c r="D5" s="7">
        <v>3.22</v>
      </c>
      <c r="E5" s="7">
        <v>11.98</v>
      </c>
      <c r="F5" s="9">
        <v>3</v>
      </c>
      <c r="J5" s="7">
        <v>7.12</v>
      </c>
      <c r="K5" s="8" t="s">
        <v>131</v>
      </c>
      <c r="L5" s="18">
        <v>148</v>
      </c>
      <c r="M5" s="7">
        <v>2.39</v>
      </c>
      <c r="N5" s="7">
        <v>8.86</v>
      </c>
      <c r="O5" s="18">
        <v>3</v>
      </c>
    </row>
    <row r="6" spans="1:16" ht="15">
      <c r="A6" s="7">
        <v>6.58</v>
      </c>
      <c r="B6" s="8" t="s">
        <v>132</v>
      </c>
      <c r="C6" s="9">
        <v>147</v>
      </c>
      <c r="D6" s="7">
        <v>3.25</v>
      </c>
      <c r="E6" s="7">
        <v>12.7</v>
      </c>
      <c r="F6" s="9">
        <v>4</v>
      </c>
      <c r="J6" s="7">
        <v>7.14</v>
      </c>
      <c r="K6" s="8" t="s">
        <v>132</v>
      </c>
      <c r="L6" s="18">
        <v>147</v>
      </c>
      <c r="M6" s="7">
        <v>2.42</v>
      </c>
      <c r="N6" s="7">
        <v>9.4</v>
      </c>
      <c r="O6" s="18">
        <v>4</v>
      </c>
    </row>
    <row r="7" spans="1:16" ht="15">
      <c r="A7" s="7">
        <v>6.6</v>
      </c>
      <c r="B7" s="8" t="s">
        <v>133</v>
      </c>
      <c r="C7" s="9">
        <v>146</v>
      </c>
      <c r="D7" s="7">
        <v>3.28</v>
      </c>
      <c r="E7" s="7">
        <v>13.42</v>
      </c>
      <c r="F7" s="9">
        <v>5</v>
      </c>
      <c r="J7" s="7">
        <v>7.16</v>
      </c>
      <c r="K7" s="8" t="s">
        <v>133</v>
      </c>
      <c r="L7" s="18">
        <v>146</v>
      </c>
      <c r="M7" s="7">
        <v>2.4500000000000002</v>
      </c>
      <c r="N7" s="7">
        <v>9.94</v>
      </c>
      <c r="O7" s="18">
        <v>5</v>
      </c>
    </row>
    <row r="8" spans="1:16" ht="15">
      <c r="A8" s="7">
        <v>6.62</v>
      </c>
      <c r="B8" s="8" t="s">
        <v>134</v>
      </c>
      <c r="C8" s="9">
        <v>145</v>
      </c>
      <c r="D8" s="7">
        <v>3.31</v>
      </c>
      <c r="E8" s="7">
        <v>14.14</v>
      </c>
      <c r="F8" s="9">
        <v>6</v>
      </c>
      <c r="J8" s="7">
        <v>7.19</v>
      </c>
      <c r="K8" s="8" t="s">
        <v>134</v>
      </c>
      <c r="L8" s="18">
        <v>145</v>
      </c>
      <c r="M8" s="7">
        <v>2.48</v>
      </c>
      <c r="N8" s="7">
        <v>10.46</v>
      </c>
      <c r="O8" s="18">
        <v>6</v>
      </c>
    </row>
    <row r="9" spans="1:16" ht="15">
      <c r="A9" s="7">
        <v>6.64</v>
      </c>
      <c r="B9" s="8" t="s">
        <v>135</v>
      </c>
      <c r="C9" s="9">
        <v>144</v>
      </c>
      <c r="D9" s="7">
        <v>3.34</v>
      </c>
      <c r="E9" s="7">
        <v>14.86</v>
      </c>
      <c r="F9" s="9">
        <v>7</v>
      </c>
      <c r="J9" s="7">
        <v>7.21</v>
      </c>
      <c r="K9" s="8" t="s">
        <v>135</v>
      </c>
      <c r="L9" s="18">
        <v>144</v>
      </c>
      <c r="M9" s="7">
        <v>2.5099999999999998</v>
      </c>
      <c r="N9" s="7">
        <v>11</v>
      </c>
      <c r="O9" s="18">
        <v>7</v>
      </c>
    </row>
    <row r="10" spans="1:16" ht="15">
      <c r="A10" s="7">
        <v>6.66</v>
      </c>
      <c r="B10" s="8" t="s">
        <v>136</v>
      </c>
      <c r="C10" s="9">
        <v>143</v>
      </c>
      <c r="D10" s="7">
        <v>3.37</v>
      </c>
      <c r="E10" s="7">
        <v>15.56</v>
      </c>
      <c r="F10" s="9">
        <v>8</v>
      </c>
      <c r="J10" s="7">
        <v>7.23</v>
      </c>
      <c r="K10" s="8" t="s">
        <v>136</v>
      </c>
      <c r="L10" s="18">
        <v>143</v>
      </c>
      <c r="M10" s="7">
        <v>2.54</v>
      </c>
      <c r="N10" s="7">
        <v>11.52</v>
      </c>
      <c r="O10" s="18">
        <v>8</v>
      </c>
    </row>
    <row r="11" spans="1:16" ht="15">
      <c r="A11" s="7">
        <v>6.69</v>
      </c>
      <c r="B11" s="8" t="s">
        <v>137</v>
      </c>
      <c r="C11" s="9">
        <v>142</v>
      </c>
      <c r="D11" s="7">
        <v>3.4</v>
      </c>
      <c r="E11" s="7">
        <v>16.28</v>
      </c>
      <c r="F11" s="9">
        <v>9</v>
      </c>
      <c r="J11" s="7">
        <v>7.25</v>
      </c>
      <c r="K11" s="8" t="s">
        <v>137</v>
      </c>
      <c r="L11" s="18">
        <v>142</v>
      </c>
      <c r="M11" s="7">
        <v>2.57</v>
      </c>
      <c r="N11" s="7">
        <v>12.06</v>
      </c>
      <c r="O11" s="18">
        <v>9</v>
      </c>
    </row>
    <row r="12" spans="1:16" ht="15">
      <c r="A12" s="10">
        <v>6.71</v>
      </c>
      <c r="B12" s="8" t="s">
        <v>138</v>
      </c>
      <c r="C12" s="11">
        <v>141</v>
      </c>
      <c r="D12" s="10">
        <v>3.43</v>
      </c>
      <c r="E12" s="10">
        <v>17</v>
      </c>
      <c r="F12" s="11">
        <v>10</v>
      </c>
      <c r="J12" s="10">
        <v>7.28</v>
      </c>
      <c r="K12" s="8" t="s">
        <v>138</v>
      </c>
      <c r="L12" s="19">
        <v>141</v>
      </c>
      <c r="M12" s="10">
        <v>2.6</v>
      </c>
      <c r="N12" s="10">
        <v>12.58</v>
      </c>
      <c r="O12" s="19">
        <v>10</v>
      </c>
    </row>
    <row r="13" spans="1:16" ht="15">
      <c r="A13" s="7">
        <v>6.73</v>
      </c>
      <c r="B13" s="8" t="s">
        <v>139</v>
      </c>
      <c r="C13" s="9">
        <v>140</v>
      </c>
      <c r="D13" s="7">
        <v>3.46</v>
      </c>
      <c r="E13" s="7">
        <v>17.72</v>
      </c>
      <c r="F13" s="9">
        <v>11</v>
      </c>
      <c r="J13" s="7">
        <v>7.3</v>
      </c>
      <c r="K13" s="8" t="s">
        <v>139</v>
      </c>
      <c r="L13" s="18">
        <v>140</v>
      </c>
      <c r="M13" s="7">
        <v>2.63</v>
      </c>
      <c r="N13" s="7">
        <v>13.1</v>
      </c>
      <c r="O13" s="18">
        <v>11</v>
      </c>
    </row>
    <row r="14" spans="1:16" ht="15">
      <c r="A14" s="7">
        <v>6.75</v>
      </c>
      <c r="B14" s="8" t="s">
        <v>140</v>
      </c>
      <c r="C14" s="9">
        <v>139</v>
      </c>
      <c r="D14" s="7">
        <v>3.49</v>
      </c>
      <c r="E14" s="7">
        <v>18.420000000000002</v>
      </c>
      <c r="F14" s="9">
        <v>12</v>
      </c>
      <c r="J14" s="7">
        <v>7.32</v>
      </c>
      <c r="K14" s="8" t="s">
        <v>140</v>
      </c>
      <c r="L14" s="18">
        <v>139</v>
      </c>
      <c r="M14" s="7">
        <v>2.66</v>
      </c>
      <c r="N14" s="7">
        <v>13.63</v>
      </c>
      <c r="O14" s="18">
        <v>12</v>
      </c>
    </row>
    <row r="15" spans="1:16" ht="15">
      <c r="A15" s="7">
        <v>6.77</v>
      </c>
      <c r="B15" s="8" t="s">
        <v>141</v>
      </c>
      <c r="C15" s="9">
        <v>138</v>
      </c>
      <c r="D15" s="7">
        <v>3.52</v>
      </c>
      <c r="E15" s="7">
        <v>19.14</v>
      </c>
      <c r="F15" s="9">
        <v>13</v>
      </c>
      <c r="J15" s="7">
        <v>7.34</v>
      </c>
      <c r="K15" s="8" t="s">
        <v>141</v>
      </c>
      <c r="L15" s="18">
        <v>138</v>
      </c>
      <c r="M15" s="7">
        <v>2.69</v>
      </c>
      <c r="N15" s="7">
        <v>14.16</v>
      </c>
      <c r="O15" s="18">
        <v>13</v>
      </c>
    </row>
    <row r="16" spans="1:16" ht="15">
      <c r="A16" s="7">
        <v>6.79</v>
      </c>
      <c r="B16" s="8" t="s">
        <v>142</v>
      </c>
      <c r="C16" s="9">
        <v>137</v>
      </c>
      <c r="D16" s="7">
        <v>3.55</v>
      </c>
      <c r="E16" s="7">
        <v>19.68</v>
      </c>
      <c r="F16" s="9">
        <v>14</v>
      </c>
      <c r="J16" s="7">
        <v>7.37</v>
      </c>
      <c r="K16" s="8" t="s">
        <v>142</v>
      </c>
      <c r="L16" s="18">
        <v>137</v>
      </c>
      <c r="M16" s="7">
        <v>2.72</v>
      </c>
      <c r="N16" s="7">
        <v>14.68</v>
      </c>
      <c r="O16" s="18">
        <v>14</v>
      </c>
    </row>
    <row r="17" spans="1:15" ht="15">
      <c r="A17" s="7">
        <v>6.81</v>
      </c>
      <c r="B17" s="8" t="s">
        <v>143</v>
      </c>
      <c r="C17" s="9">
        <v>136</v>
      </c>
      <c r="D17" s="7">
        <v>3.58</v>
      </c>
      <c r="E17" s="7">
        <v>20.56</v>
      </c>
      <c r="F17" s="9">
        <v>15</v>
      </c>
      <c r="J17" s="7">
        <v>7.39</v>
      </c>
      <c r="K17" s="8" t="s">
        <v>143</v>
      </c>
      <c r="L17" s="18">
        <v>136</v>
      </c>
      <c r="M17" s="7">
        <v>2.75</v>
      </c>
      <c r="N17" s="7">
        <v>15.22</v>
      </c>
      <c r="O17" s="18">
        <v>15</v>
      </c>
    </row>
    <row r="18" spans="1:15" ht="15">
      <c r="A18" s="7">
        <v>6.83</v>
      </c>
      <c r="B18" s="8" t="s">
        <v>144</v>
      </c>
      <c r="C18" s="9">
        <v>135</v>
      </c>
      <c r="D18" s="7">
        <v>3.61</v>
      </c>
      <c r="E18" s="7">
        <v>21.28</v>
      </c>
      <c r="F18" s="9">
        <v>16</v>
      </c>
      <c r="J18" s="7">
        <v>7.41</v>
      </c>
      <c r="K18" s="8" t="s">
        <v>144</v>
      </c>
      <c r="L18" s="18">
        <v>135</v>
      </c>
      <c r="M18" s="7">
        <v>2.78</v>
      </c>
      <c r="N18" s="7">
        <v>15.74</v>
      </c>
      <c r="O18" s="18">
        <v>16</v>
      </c>
    </row>
    <row r="19" spans="1:15" ht="15">
      <c r="A19" s="7">
        <v>6.85</v>
      </c>
      <c r="B19" s="8" t="s">
        <v>145</v>
      </c>
      <c r="C19" s="9">
        <v>134</v>
      </c>
      <c r="D19" s="7">
        <v>3.64</v>
      </c>
      <c r="E19" s="7">
        <v>21.98</v>
      </c>
      <c r="F19" s="9">
        <v>17</v>
      </c>
      <c r="J19" s="7">
        <v>7.44</v>
      </c>
      <c r="K19" s="8" t="s">
        <v>145</v>
      </c>
      <c r="L19" s="18">
        <v>134</v>
      </c>
      <c r="M19" s="7">
        <v>2.81</v>
      </c>
      <c r="N19" s="7">
        <v>16.260000000000002</v>
      </c>
      <c r="O19" s="18">
        <v>17</v>
      </c>
    </row>
    <row r="20" spans="1:15" ht="15">
      <c r="A20" s="7">
        <v>6.88</v>
      </c>
      <c r="B20" s="8" t="s">
        <v>146</v>
      </c>
      <c r="C20" s="9">
        <v>133</v>
      </c>
      <c r="D20" s="7">
        <v>3.67</v>
      </c>
      <c r="E20" s="7">
        <v>22.7</v>
      </c>
      <c r="F20" s="9">
        <v>18</v>
      </c>
      <c r="J20" s="7">
        <v>7.46</v>
      </c>
      <c r="K20" s="8" t="s">
        <v>146</v>
      </c>
      <c r="L20" s="18">
        <v>133</v>
      </c>
      <c r="M20" s="7">
        <v>2.84</v>
      </c>
      <c r="N20" s="7">
        <v>16.8</v>
      </c>
      <c r="O20" s="18">
        <v>18</v>
      </c>
    </row>
    <row r="21" spans="1:15" ht="15">
      <c r="A21" s="7">
        <v>6.9</v>
      </c>
      <c r="B21" s="8" t="s">
        <v>147</v>
      </c>
      <c r="C21" s="9">
        <v>132</v>
      </c>
      <c r="D21" s="7">
        <v>3.7</v>
      </c>
      <c r="E21" s="7">
        <v>23.4</v>
      </c>
      <c r="F21" s="9">
        <v>19</v>
      </c>
      <c r="J21" s="7">
        <v>7.48</v>
      </c>
      <c r="K21" s="8" t="s">
        <v>147</v>
      </c>
      <c r="L21" s="18">
        <v>132</v>
      </c>
      <c r="M21" s="7">
        <v>2.87</v>
      </c>
      <c r="N21" s="7">
        <v>17.32</v>
      </c>
      <c r="O21" s="18">
        <v>19</v>
      </c>
    </row>
    <row r="22" spans="1:15" ht="15">
      <c r="A22" s="10">
        <v>6.92</v>
      </c>
      <c r="B22" s="8" t="s">
        <v>148</v>
      </c>
      <c r="C22" s="11">
        <v>131</v>
      </c>
      <c r="D22" s="10">
        <v>3.73</v>
      </c>
      <c r="E22" s="10">
        <v>24.1</v>
      </c>
      <c r="F22" s="11">
        <v>20</v>
      </c>
      <c r="J22" s="10">
        <v>7.51</v>
      </c>
      <c r="K22" s="8" t="s">
        <v>148</v>
      </c>
      <c r="L22" s="19">
        <v>131</v>
      </c>
      <c r="M22" s="10">
        <v>2.9</v>
      </c>
      <c r="N22" s="10">
        <v>17.84</v>
      </c>
      <c r="O22" s="19">
        <v>20</v>
      </c>
    </row>
    <row r="23" spans="1:15" ht="15">
      <c r="A23" s="7">
        <v>6.94</v>
      </c>
      <c r="B23" s="8" t="s">
        <v>149</v>
      </c>
      <c r="C23" s="9">
        <v>130</v>
      </c>
      <c r="D23" s="7">
        <v>3.76</v>
      </c>
      <c r="E23" s="7">
        <v>24.82</v>
      </c>
      <c r="F23" s="9">
        <v>21</v>
      </c>
      <c r="J23" s="7">
        <v>7.53</v>
      </c>
      <c r="K23" s="8" t="s">
        <v>149</v>
      </c>
      <c r="L23" s="18">
        <v>130</v>
      </c>
      <c r="M23" s="7">
        <v>2.93</v>
      </c>
      <c r="N23" s="7">
        <v>18.36</v>
      </c>
      <c r="O23" s="18">
        <v>21</v>
      </c>
    </row>
    <row r="24" spans="1:15" ht="15">
      <c r="A24" s="7">
        <v>6.96</v>
      </c>
      <c r="B24" s="8" t="s">
        <v>150</v>
      </c>
      <c r="C24" s="9">
        <v>129</v>
      </c>
      <c r="D24" s="7">
        <v>3.79</v>
      </c>
      <c r="E24" s="7">
        <v>25.52</v>
      </c>
      <c r="F24" s="9">
        <v>22</v>
      </c>
      <c r="J24" s="7">
        <v>7.55</v>
      </c>
      <c r="K24" s="8" t="s">
        <v>150</v>
      </c>
      <c r="L24" s="18">
        <v>129</v>
      </c>
      <c r="M24" s="7">
        <v>2.96</v>
      </c>
      <c r="N24" s="7">
        <v>18.88</v>
      </c>
      <c r="O24" s="18">
        <v>22</v>
      </c>
    </row>
    <row r="25" spans="1:15" ht="15">
      <c r="A25" s="7">
        <v>6.98</v>
      </c>
      <c r="B25" s="8" t="s">
        <v>151</v>
      </c>
      <c r="C25" s="9">
        <v>128</v>
      </c>
      <c r="D25" s="7">
        <v>3.82</v>
      </c>
      <c r="E25" s="7">
        <v>26.22</v>
      </c>
      <c r="F25" s="9">
        <v>23</v>
      </c>
      <c r="J25" s="7">
        <v>7.58</v>
      </c>
      <c r="K25" s="8" t="s">
        <v>151</v>
      </c>
      <c r="L25" s="18">
        <v>128</v>
      </c>
      <c r="M25" s="7">
        <v>2.99</v>
      </c>
      <c r="N25" s="7">
        <v>19</v>
      </c>
      <c r="O25" s="18">
        <v>23</v>
      </c>
    </row>
    <row r="26" spans="1:15" ht="15">
      <c r="A26" s="7">
        <v>7.01</v>
      </c>
      <c r="B26" s="8" t="s">
        <v>152</v>
      </c>
      <c r="C26" s="9">
        <v>127</v>
      </c>
      <c r="D26" s="7">
        <v>3.85</v>
      </c>
      <c r="E26" s="7">
        <v>26.92</v>
      </c>
      <c r="F26" s="9">
        <v>24</v>
      </c>
      <c r="J26" s="7">
        <v>7.6</v>
      </c>
      <c r="K26" s="8" t="s">
        <v>152</v>
      </c>
      <c r="L26" s="18">
        <v>127</v>
      </c>
      <c r="M26" s="7">
        <v>3.02</v>
      </c>
      <c r="N26" s="7">
        <v>19.399999999999999</v>
      </c>
      <c r="O26" s="18">
        <v>24</v>
      </c>
    </row>
    <row r="27" spans="1:15" ht="15">
      <c r="A27" s="7">
        <v>7.03</v>
      </c>
      <c r="B27" s="8" t="s">
        <v>153</v>
      </c>
      <c r="C27" s="9">
        <v>126</v>
      </c>
      <c r="D27" s="7">
        <v>3.88</v>
      </c>
      <c r="E27" s="7">
        <v>27.64</v>
      </c>
      <c r="F27" s="9">
        <v>25</v>
      </c>
      <c r="J27" s="7">
        <v>7.62</v>
      </c>
      <c r="K27" s="8" t="s">
        <v>153</v>
      </c>
      <c r="L27" s="18">
        <v>126</v>
      </c>
      <c r="M27" s="7">
        <v>3.05</v>
      </c>
      <c r="N27" s="7">
        <v>20.440000000000001</v>
      </c>
      <c r="O27" s="18">
        <v>25</v>
      </c>
    </row>
    <row r="28" spans="1:15" ht="15">
      <c r="A28" s="7">
        <v>7.05</v>
      </c>
      <c r="B28" s="8" t="s">
        <v>154</v>
      </c>
      <c r="C28" s="9">
        <v>125</v>
      </c>
      <c r="D28" s="7">
        <v>3.91</v>
      </c>
      <c r="E28" s="7">
        <v>28.34</v>
      </c>
      <c r="F28" s="9">
        <v>26</v>
      </c>
      <c r="J28" s="7">
        <v>7.65</v>
      </c>
      <c r="K28" s="8" t="s">
        <v>154</v>
      </c>
      <c r="L28" s="18">
        <v>125</v>
      </c>
      <c r="M28" s="7">
        <v>3.08</v>
      </c>
      <c r="N28" s="7">
        <v>20.96</v>
      </c>
      <c r="O28" s="18">
        <v>26</v>
      </c>
    </row>
    <row r="29" spans="1:15" ht="15">
      <c r="A29" s="7">
        <v>7.07</v>
      </c>
      <c r="B29" s="8" t="s">
        <v>155</v>
      </c>
      <c r="C29" s="9">
        <v>124</v>
      </c>
      <c r="D29" s="7">
        <v>3.94</v>
      </c>
      <c r="E29" s="7">
        <v>29.04</v>
      </c>
      <c r="F29" s="9">
        <v>27</v>
      </c>
      <c r="J29" s="7">
        <v>7.67</v>
      </c>
      <c r="K29" s="8" t="s">
        <v>155</v>
      </c>
      <c r="L29" s="18">
        <v>124</v>
      </c>
      <c r="M29" s="7">
        <v>3.11</v>
      </c>
      <c r="N29" s="7">
        <v>21.48</v>
      </c>
      <c r="O29" s="18">
        <v>27</v>
      </c>
    </row>
    <row r="30" spans="1:15" ht="15">
      <c r="A30" s="7">
        <v>7.09</v>
      </c>
      <c r="B30" s="8" t="s">
        <v>156</v>
      </c>
      <c r="C30" s="9">
        <v>123</v>
      </c>
      <c r="D30" s="7">
        <v>3.97</v>
      </c>
      <c r="E30" s="7">
        <v>29.74</v>
      </c>
      <c r="F30" s="9">
        <v>28</v>
      </c>
      <c r="J30" s="7">
        <v>7.7</v>
      </c>
      <c r="K30" s="8" t="s">
        <v>156</v>
      </c>
      <c r="L30" s="18">
        <v>123</v>
      </c>
      <c r="M30" s="7">
        <v>3.14</v>
      </c>
      <c r="N30" s="7">
        <v>22</v>
      </c>
      <c r="O30" s="18">
        <v>28</v>
      </c>
    </row>
    <row r="31" spans="1:15" ht="15">
      <c r="A31" s="7">
        <v>7.12</v>
      </c>
      <c r="B31" s="8" t="s">
        <v>157</v>
      </c>
      <c r="C31" s="9">
        <v>122</v>
      </c>
      <c r="D31" s="7">
        <v>4</v>
      </c>
      <c r="E31" s="7">
        <v>30.44</v>
      </c>
      <c r="F31" s="9">
        <v>29</v>
      </c>
      <c r="J31" s="7">
        <v>7.72</v>
      </c>
      <c r="K31" s="8" t="s">
        <v>157</v>
      </c>
      <c r="L31" s="18">
        <v>122</v>
      </c>
      <c r="M31" s="7">
        <v>3.17</v>
      </c>
      <c r="N31" s="7">
        <v>22.52</v>
      </c>
      <c r="O31" s="18">
        <v>29</v>
      </c>
    </row>
    <row r="32" spans="1:15" ht="15">
      <c r="A32" s="10">
        <v>7.14</v>
      </c>
      <c r="B32" s="8" t="s">
        <v>158</v>
      </c>
      <c r="C32" s="11">
        <v>121</v>
      </c>
      <c r="D32" s="10">
        <v>4.03</v>
      </c>
      <c r="E32" s="10">
        <v>31.14</v>
      </c>
      <c r="F32" s="11">
        <v>30</v>
      </c>
      <c r="J32" s="10">
        <v>7.75</v>
      </c>
      <c r="K32" s="8" t="s">
        <v>158</v>
      </c>
      <c r="L32" s="19">
        <v>121</v>
      </c>
      <c r="M32" s="10">
        <v>3.2</v>
      </c>
      <c r="N32" s="10">
        <v>23.04</v>
      </c>
      <c r="O32" s="19">
        <v>30</v>
      </c>
    </row>
    <row r="33" spans="1:15" ht="15">
      <c r="A33" s="7">
        <v>7.16</v>
      </c>
      <c r="B33" s="8" t="s">
        <v>159</v>
      </c>
      <c r="C33" s="9">
        <v>120</v>
      </c>
      <c r="D33" s="7">
        <v>4.0599999999999996</v>
      </c>
      <c r="E33" s="7">
        <v>31.84</v>
      </c>
      <c r="F33" s="9">
        <v>31</v>
      </c>
      <c r="J33" s="7">
        <v>7.77</v>
      </c>
      <c r="K33" s="8" t="s">
        <v>159</v>
      </c>
      <c r="L33" s="18">
        <v>120</v>
      </c>
      <c r="M33" s="7">
        <v>3.23</v>
      </c>
      <c r="N33" s="7">
        <v>23.56</v>
      </c>
      <c r="O33" s="18">
        <v>31</v>
      </c>
    </row>
    <row r="34" spans="1:15" ht="15">
      <c r="A34" s="7">
        <v>7.18</v>
      </c>
      <c r="B34" s="8" t="s">
        <v>160</v>
      </c>
      <c r="C34" s="9">
        <v>119</v>
      </c>
      <c r="D34" s="7">
        <v>4.09</v>
      </c>
      <c r="E34" s="7">
        <v>32.54</v>
      </c>
      <c r="F34" s="9">
        <v>32</v>
      </c>
      <c r="J34" s="7">
        <v>7.79</v>
      </c>
      <c r="K34" s="8" t="s">
        <v>160</v>
      </c>
      <c r="L34" s="18">
        <v>119</v>
      </c>
      <c r="M34" s="7">
        <v>3.26</v>
      </c>
      <c r="N34" s="7">
        <v>24.08</v>
      </c>
      <c r="O34" s="18">
        <v>32</v>
      </c>
    </row>
    <row r="35" spans="1:15" ht="15">
      <c r="A35" s="7">
        <v>7.21</v>
      </c>
      <c r="B35" s="8" t="s">
        <v>161</v>
      </c>
      <c r="C35" s="9">
        <v>118</v>
      </c>
      <c r="D35" s="7">
        <v>4.12</v>
      </c>
      <c r="E35" s="7">
        <v>33.24</v>
      </c>
      <c r="F35" s="9">
        <v>33</v>
      </c>
      <c r="J35" s="7">
        <v>7.82</v>
      </c>
      <c r="K35" s="8" t="s">
        <v>161</v>
      </c>
      <c r="L35" s="18">
        <v>118</v>
      </c>
      <c r="M35" s="7">
        <v>3.29</v>
      </c>
      <c r="N35" s="7">
        <v>24.6</v>
      </c>
      <c r="O35" s="18">
        <v>33</v>
      </c>
    </row>
    <row r="36" spans="1:15" ht="15">
      <c r="A36" s="7">
        <v>7.23</v>
      </c>
      <c r="B36" s="8" t="s">
        <v>162</v>
      </c>
      <c r="C36" s="9">
        <v>117</v>
      </c>
      <c r="D36" s="7">
        <v>4.1500000000000004</v>
      </c>
      <c r="E36" s="7">
        <v>33.94</v>
      </c>
      <c r="F36" s="9">
        <v>34</v>
      </c>
      <c r="J36" s="7">
        <v>7.84</v>
      </c>
      <c r="K36" s="8" t="s">
        <v>162</v>
      </c>
      <c r="L36" s="18">
        <v>117</v>
      </c>
      <c r="M36" s="7">
        <v>3.32</v>
      </c>
      <c r="N36" s="7">
        <v>25.12</v>
      </c>
      <c r="O36" s="18">
        <v>34</v>
      </c>
    </row>
    <row r="37" spans="1:15" ht="15">
      <c r="A37" s="7">
        <v>7.25</v>
      </c>
      <c r="B37" s="8" t="s">
        <v>163</v>
      </c>
      <c r="C37" s="9">
        <v>116</v>
      </c>
      <c r="D37" s="7">
        <v>4.18</v>
      </c>
      <c r="E37" s="7">
        <v>34.64</v>
      </c>
      <c r="F37" s="9">
        <v>35</v>
      </c>
      <c r="J37" s="7">
        <v>7.87</v>
      </c>
      <c r="K37" s="8" t="s">
        <v>163</v>
      </c>
      <c r="L37" s="18">
        <v>116</v>
      </c>
      <c r="M37" s="7">
        <v>3.35</v>
      </c>
      <c r="N37" s="7">
        <v>25.62</v>
      </c>
      <c r="O37" s="18">
        <v>35</v>
      </c>
    </row>
    <row r="38" spans="1:15" ht="15">
      <c r="A38" s="7">
        <v>7.27</v>
      </c>
      <c r="B38" s="8" t="s">
        <v>164</v>
      </c>
      <c r="C38" s="9">
        <v>115</v>
      </c>
      <c r="D38" s="7">
        <v>4.21</v>
      </c>
      <c r="E38" s="7">
        <v>35.340000000000003</v>
      </c>
      <c r="F38" s="9">
        <v>36</v>
      </c>
      <c r="J38" s="7">
        <v>7.89</v>
      </c>
      <c r="K38" s="8" t="s">
        <v>164</v>
      </c>
      <c r="L38" s="18">
        <v>115</v>
      </c>
      <c r="M38" s="7">
        <v>3.38</v>
      </c>
      <c r="N38" s="7">
        <v>26.14</v>
      </c>
      <c r="O38" s="18">
        <v>36</v>
      </c>
    </row>
    <row r="39" spans="1:15" ht="15">
      <c r="A39" s="7">
        <v>7.3</v>
      </c>
      <c r="B39" s="8" t="s">
        <v>165</v>
      </c>
      <c r="C39" s="9">
        <v>114</v>
      </c>
      <c r="D39" s="7">
        <v>4.24</v>
      </c>
      <c r="E39" s="7">
        <v>36.020000000000003</v>
      </c>
      <c r="F39" s="9">
        <v>37</v>
      </c>
      <c r="J39" s="7">
        <v>7.92</v>
      </c>
      <c r="K39" s="8" t="s">
        <v>165</v>
      </c>
      <c r="L39" s="18">
        <v>114</v>
      </c>
      <c r="M39" s="7">
        <v>3.41</v>
      </c>
      <c r="N39" s="7">
        <v>26.66</v>
      </c>
      <c r="O39" s="18">
        <v>37</v>
      </c>
    </row>
    <row r="40" spans="1:15" ht="15">
      <c r="A40" s="7">
        <v>7.32</v>
      </c>
      <c r="B40" s="8" t="s">
        <v>166</v>
      </c>
      <c r="C40" s="9">
        <v>113</v>
      </c>
      <c r="D40" s="7">
        <v>4.2699999999999996</v>
      </c>
      <c r="E40" s="7">
        <v>36.72</v>
      </c>
      <c r="F40" s="9">
        <v>38</v>
      </c>
      <c r="J40" s="7">
        <v>7.94</v>
      </c>
      <c r="K40" s="8" t="s">
        <v>166</v>
      </c>
      <c r="L40" s="18">
        <v>113</v>
      </c>
      <c r="M40" s="7">
        <v>3.44</v>
      </c>
      <c r="N40" s="7">
        <v>27.18</v>
      </c>
      <c r="O40" s="18">
        <v>38</v>
      </c>
    </row>
    <row r="41" spans="1:15" ht="15">
      <c r="A41" s="7">
        <v>7.34</v>
      </c>
      <c r="B41" s="8" t="s">
        <v>167</v>
      </c>
      <c r="C41" s="9">
        <v>112</v>
      </c>
      <c r="D41" s="7">
        <v>4.3</v>
      </c>
      <c r="E41" s="7">
        <v>37.42</v>
      </c>
      <c r="F41" s="9">
        <v>39</v>
      </c>
      <c r="J41" s="7">
        <v>7.97</v>
      </c>
      <c r="K41" s="8" t="s">
        <v>167</v>
      </c>
      <c r="L41" s="18">
        <v>112</v>
      </c>
      <c r="M41" s="7">
        <v>3.47</v>
      </c>
      <c r="N41" s="7">
        <v>27.68</v>
      </c>
      <c r="O41" s="18">
        <v>39</v>
      </c>
    </row>
    <row r="42" spans="1:15" ht="15">
      <c r="A42" s="10">
        <v>7.37</v>
      </c>
      <c r="B42" s="8" t="s">
        <v>168</v>
      </c>
      <c r="C42" s="11">
        <v>111</v>
      </c>
      <c r="D42" s="10">
        <v>4.33</v>
      </c>
      <c r="E42" s="10">
        <v>38.119999999999997</v>
      </c>
      <c r="F42" s="11">
        <v>40</v>
      </c>
      <c r="J42" s="10">
        <v>7.99</v>
      </c>
      <c r="K42" s="8" t="s">
        <v>168</v>
      </c>
      <c r="L42" s="19">
        <v>111</v>
      </c>
      <c r="M42" s="10">
        <v>3.5</v>
      </c>
      <c r="N42" s="10">
        <v>28.2</v>
      </c>
      <c r="O42" s="19">
        <v>40</v>
      </c>
    </row>
    <row r="43" spans="1:15" ht="15">
      <c r="A43" s="7">
        <v>7.39</v>
      </c>
      <c r="B43" s="8" t="s">
        <v>169</v>
      </c>
      <c r="C43" s="9">
        <v>110</v>
      </c>
      <c r="D43" s="7">
        <v>4.3600000000000003</v>
      </c>
      <c r="E43" s="7">
        <v>38.799999999999997</v>
      </c>
      <c r="F43" s="9">
        <v>41</v>
      </c>
      <c r="J43" s="7">
        <v>8.02</v>
      </c>
      <c r="K43" s="8" t="s">
        <v>169</v>
      </c>
      <c r="L43" s="18">
        <v>110</v>
      </c>
      <c r="M43" s="7">
        <v>3.53</v>
      </c>
      <c r="N43" s="7">
        <v>28.72</v>
      </c>
      <c r="O43" s="18">
        <v>41</v>
      </c>
    </row>
    <row r="44" spans="1:15" ht="15">
      <c r="A44" s="7">
        <v>7.41</v>
      </c>
      <c r="B44" s="8" t="s">
        <v>170</v>
      </c>
      <c r="C44" s="9">
        <v>109</v>
      </c>
      <c r="D44" s="7">
        <v>4.3899999999999997</v>
      </c>
      <c r="E44" s="7">
        <v>39.5</v>
      </c>
      <c r="F44" s="9">
        <v>42</v>
      </c>
      <c r="J44" s="7">
        <v>8.0500000000000007</v>
      </c>
      <c r="K44" s="8" t="s">
        <v>170</v>
      </c>
      <c r="L44" s="18">
        <v>109</v>
      </c>
      <c r="M44" s="7">
        <v>3.56</v>
      </c>
      <c r="N44" s="7">
        <v>29.22</v>
      </c>
      <c r="O44" s="18">
        <v>42</v>
      </c>
    </row>
    <row r="45" spans="1:15" ht="15">
      <c r="A45" s="7">
        <v>7.44</v>
      </c>
      <c r="B45" s="8" t="s">
        <v>171</v>
      </c>
      <c r="C45" s="9">
        <v>108</v>
      </c>
      <c r="D45" s="7">
        <v>4.42</v>
      </c>
      <c r="E45" s="7">
        <v>40.18</v>
      </c>
      <c r="F45" s="9">
        <v>43</v>
      </c>
      <c r="J45" s="7">
        <v>8.07</v>
      </c>
      <c r="K45" s="8" t="s">
        <v>171</v>
      </c>
      <c r="L45" s="18">
        <v>108</v>
      </c>
      <c r="M45" s="7">
        <v>3.59</v>
      </c>
      <c r="N45" s="7">
        <v>29.74</v>
      </c>
      <c r="O45" s="18">
        <v>43</v>
      </c>
    </row>
    <row r="46" spans="1:15" ht="15">
      <c r="A46" s="7">
        <v>7.46</v>
      </c>
      <c r="B46" s="8" t="s">
        <v>172</v>
      </c>
      <c r="C46" s="9">
        <v>107</v>
      </c>
      <c r="D46" s="7">
        <v>4.45</v>
      </c>
      <c r="E46" s="7">
        <v>40.880000000000003</v>
      </c>
      <c r="F46" s="9">
        <v>44</v>
      </c>
      <c r="J46" s="7">
        <v>8.1</v>
      </c>
      <c r="K46" s="8" t="s">
        <v>172</v>
      </c>
      <c r="L46" s="18">
        <v>107</v>
      </c>
      <c r="M46" s="7">
        <v>3.62</v>
      </c>
      <c r="N46" s="7">
        <v>30.26</v>
      </c>
      <c r="O46" s="18">
        <v>44</v>
      </c>
    </row>
    <row r="47" spans="1:15" ht="15">
      <c r="A47" s="7">
        <v>7.49</v>
      </c>
      <c r="B47" s="8" t="s">
        <v>173</v>
      </c>
      <c r="C47" s="9">
        <v>106</v>
      </c>
      <c r="D47" s="7">
        <v>4.4800000000000004</v>
      </c>
      <c r="E47" s="7">
        <v>41.56</v>
      </c>
      <c r="F47" s="9">
        <v>45</v>
      </c>
      <c r="J47" s="7">
        <v>8.1199999999999992</v>
      </c>
      <c r="K47" s="8" t="s">
        <v>173</v>
      </c>
      <c r="L47" s="18">
        <v>106</v>
      </c>
      <c r="M47" s="7">
        <v>3.65</v>
      </c>
      <c r="N47" s="7">
        <v>30.76</v>
      </c>
      <c r="O47" s="18">
        <v>45</v>
      </c>
    </row>
    <row r="48" spans="1:15" ht="15">
      <c r="A48" s="7">
        <v>7.51</v>
      </c>
      <c r="B48" s="8" t="s">
        <v>174</v>
      </c>
      <c r="C48" s="9">
        <v>105</v>
      </c>
      <c r="D48" s="7">
        <v>4.51</v>
      </c>
      <c r="E48" s="7">
        <v>42.26</v>
      </c>
      <c r="F48" s="9">
        <v>46</v>
      </c>
      <c r="J48" s="7">
        <v>8.15</v>
      </c>
      <c r="K48" s="8" t="s">
        <v>174</v>
      </c>
      <c r="L48" s="18">
        <v>105</v>
      </c>
      <c r="M48" s="7">
        <v>3.68</v>
      </c>
      <c r="N48" s="7">
        <v>31.28</v>
      </c>
      <c r="O48" s="18">
        <v>46</v>
      </c>
    </row>
    <row r="49" spans="1:15" ht="15">
      <c r="A49" s="7">
        <v>7.53</v>
      </c>
      <c r="B49" s="8" t="s">
        <v>175</v>
      </c>
      <c r="C49" s="9">
        <v>104</v>
      </c>
      <c r="D49" s="7">
        <v>4.54</v>
      </c>
      <c r="E49" s="7">
        <v>42.94</v>
      </c>
      <c r="F49" s="9">
        <v>47</v>
      </c>
      <c r="J49" s="7">
        <v>8.17</v>
      </c>
      <c r="K49" s="8" t="s">
        <v>175</v>
      </c>
      <c r="L49" s="18">
        <v>104</v>
      </c>
      <c r="M49" s="7">
        <v>3.71</v>
      </c>
      <c r="N49" s="7">
        <v>31.78</v>
      </c>
      <c r="O49" s="18">
        <v>47</v>
      </c>
    </row>
    <row r="50" spans="1:15" ht="15">
      <c r="A50" s="7">
        <v>7.56</v>
      </c>
      <c r="B50" s="8" t="s">
        <v>176</v>
      </c>
      <c r="C50" s="9">
        <v>103</v>
      </c>
      <c r="D50" s="7">
        <v>4.57</v>
      </c>
      <c r="E50" s="7">
        <v>43.64</v>
      </c>
      <c r="F50" s="9">
        <v>48</v>
      </c>
      <c r="J50" s="7">
        <v>8.1999999999999993</v>
      </c>
      <c r="K50" s="8" t="s">
        <v>176</v>
      </c>
      <c r="L50" s="18">
        <v>103</v>
      </c>
      <c r="M50" s="7">
        <v>3.74</v>
      </c>
      <c r="N50" s="7">
        <v>32.299999999999997</v>
      </c>
      <c r="O50" s="18">
        <v>48</v>
      </c>
    </row>
    <row r="51" spans="1:15" ht="15">
      <c r="A51" s="7">
        <v>7.58</v>
      </c>
      <c r="B51" s="8" t="s">
        <v>177</v>
      </c>
      <c r="C51" s="9">
        <v>102</v>
      </c>
      <c r="D51" s="7">
        <v>4.5999999999999996</v>
      </c>
      <c r="E51" s="7">
        <v>44.32</v>
      </c>
      <c r="F51" s="9">
        <v>49</v>
      </c>
      <c r="J51" s="7">
        <v>8.23</v>
      </c>
      <c r="K51" s="8" t="s">
        <v>177</v>
      </c>
      <c r="L51" s="18">
        <v>102</v>
      </c>
      <c r="M51" s="7">
        <v>3.77</v>
      </c>
      <c r="N51" s="7">
        <v>32.799999999999997</v>
      </c>
      <c r="O51" s="18">
        <v>49</v>
      </c>
    </row>
    <row r="52" spans="1:15" ht="15">
      <c r="A52" s="10">
        <v>7.61</v>
      </c>
      <c r="B52" s="8" t="s">
        <v>178</v>
      </c>
      <c r="C52" s="11">
        <v>101</v>
      </c>
      <c r="D52" s="10">
        <v>4.63</v>
      </c>
      <c r="E52" s="10">
        <v>45.02</v>
      </c>
      <c r="F52" s="11">
        <v>50</v>
      </c>
      <c r="J52" s="10">
        <v>8.25</v>
      </c>
      <c r="K52" s="8" t="s">
        <v>178</v>
      </c>
      <c r="L52" s="19">
        <v>101</v>
      </c>
      <c r="M52" s="10">
        <v>3.8</v>
      </c>
      <c r="N52" s="10">
        <v>33.299999999999997</v>
      </c>
      <c r="O52" s="19">
        <v>50</v>
      </c>
    </row>
    <row r="53" spans="1:15" ht="15">
      <c r="A53" s="7">
        <v>7.63</v>
      </c>
      <c r="B53" s="8" t="s">
        <v>179</v>
      </c>
      <c r="C53" s="9">
        <v>100</v>
      </c>
      <c r="D53" s="7">
        <v>4.66</v>
      </c>
      <c r="E53" s="7">
        <v>45.7</v>
      </c>
      <c r="F53" s="9">
        <v>51</v>
      </c>
      <c r="J53" s="7">
        <v>8.2799999999999994</v>
      </c>
      <c r="K53" s="8" t="s">
        <v>179</v>
      </c>
      <c r="L53" s="18">
        <v>100</v>
      </c>
      <c r="M53" s="7">
        <v>3.83</v>
      </c>
      <c r="N53" s="7">
        <v>33.82</v>
      </c>
      <c r="O53" s="18">
        <v>51</v>
      </c>
    </row>
    <row r="54" spans="1:15" ht="15">
      <c r="A54" s="7">
        <v>7.66</v>
      </c>
      <c r="B54" s="8" t="s">
        <v>180</v>
      </c>
      <c r="C54" s="9">
        <v>99</v>
      </c>
      <c r="D54" s="7">
        <v>4.6900000000000004</v>
      </c>
      <c r="E54" s="7">
        <v>46.38</v>
      </c>
      <c r="F54" s="9">
        <v>52</v>
      </c>
      <c r="J54" s="7">
        <v>8.31</v>
      </c>
      <c r="K54" s="8" t="s">
        <v>180</v>
      </c>
      <c r="L54" s="18">
        <v>99</v>
      </c>
      <c r="M54" s="7">
        <v>3.86</v>
      </c>
      <c r="N54" s="7">
        <v>34.32</v>
      </c>
      <c r="O54" s="18">
        <v>52</v>
      </c>
    </row>
    <row r="55" spans="1:15" ht="15">
      <c r="A55" s="7">
        <v>7.68</v>
      </c>
      <c r="B55" s="8" t="s">
        <v>181</v>
      </c>
      <c r="C55" s="9">
        <v>98</v>
      </c>
      <c r="D55" s="7">
        <v>4.72</v>
      </c>
      <c r="E55" s="7">
        <v>47.06</v>
      </c>
      <c r="F55" s="9">
        <v>53</v>
      </c>
      <c r="J55" s="7">
        <v>8.33</v>
      </c>
      <c r="K55" s="8" t="s">
        <v>181</v>
      </c>
      <c r="L55" s="18">
        <v>98</v>
      </c>
      <c r="M55" s="7">
        <v>3.89</v>
      </c>
      <c r="N55" s="7">
        <v>34.840000000000003</v>
      </c>
      <c r="O55" s="18">
        <v>53</v>
      </c>
    </row>
    <row r="56" spans="1:15" ht="15">
      <c r="A56" s="7">
        <v>7.71</v>
      </c>
      <c r="B56" s="8" t="s">
        <v>182</v>
      </c>
      <c r="C56" s="9">
        <v>97</v>
      </c>
      <c r="D56" s="7">
        <v>4.75</v>
      </c>
      <c r="E56" s="7">
        <v>47.76</v>
      </c>
      <c r="F56" s="9">
        <v>54</v>
      </c>
      <c r="J56" s="7">
        <v>8.36</v>
      </c>
      <c r="K56" s="8" t="s">
        <v>182</v>
      </c>
      <c r="L56" s="18">
        <v>97</v>
      </c>
      <c r="M56" s="7">
        <v>3.92</v>
      </c>
      <c r="N56" s="7">
        <v>35.340000000000003</v>
      </c>
      <c r="O56" s="18">
        <v>54</v>
      </c>
    </row>
    <row r="57" spans="1:15" ht="15">
      <c r="A57" s="7">
        <v>7.73</v>
      </c>
      <c r="B57" s="8" t="s">
        <v>183</v>
      </c>
      <c r="C57" s="9">
        <v>96</v>
      </c>
      <c r="D57" s="7">
        <v>4.78</v>
      </c>
      <c r="E57" s="7">
        <v>48.44</v>
      </c>
      <c r="F57" s="9">
        <v>55</v>
      </c>
      <c r="J57" s="7">
        <v>8.39</v>
      </c>
      <c r="K57" s="8" t="s">
        <v>183</v>
      </c>
      <c r="L57" s="18">
        <v>96</v>
      </c>
      <c r="M57" s="7">
        <v>3.95</v>
      </c>
      <c r="N57" s="7">
        <v>35.840000000000003</v>
      </c>
      <c r="O57" s="18">
        <v>55</v>
      </c>
    </row>
    <row r="58" spans="1:15" ht="15">
      <c r="A58" s="7">
        <v>7.76</v>
      </c>
      <c r="B58" s="8" t="s">
        <v>184</v>
      </c>
      <c r="C58" s="9">
        <v>95</v>
      </c>
      <c r="D58" s="7">
        <v>4.8099999999999996</v>
      </c>
      <c r="E58" s="7">
        <v>49.12</v>
      </c>
      <c r="F58" s="9">
        <v>56</v>
      </c>
      <c r="J58" s="7">
        <v>8.42</v>
      </c>
      <c r="K58" s="8" t="s">
        <v>184</v>
      </c>
      <c r="L58" s="18">
        <v>95</v>
      </c>
      <c r="M58" s="7">
        <v>3.98</v>
      </c>
      <c r="N58" s="7">
        <v>36.340000000000003</v>
      </c>
      <c r="O58" s="18">
        <v>56</v>
      </c>
    </row>
    <row r="59" spans="1:15" ht="15">
      <c r="A59" s="7">
        <v>7.78</v>
      </c>
      <c r="B59" s="8" t="s">
        <v>185</v>
      </c>
      <c r="C59" s="9">
        <v>94</v>
      </c>
      <c r="D59" s="7">
        <v>4.84</v>
      </c>
      <c r="E59" s="7">
        <v>49.8</v>
      </c>
      <c r="F59" s="9">
        <v>57</v>
      </c>
      <c r="J59" s="7">
        <v>8.44</v>
      </c>
      <c r="K59" s="8" t="s">
        <v>185</v>
      </c>
      <c r="L59" s="18">
        <v>94</v>
      </c>
      <c r="M59" s="7">
        <v>4.01</v>
      </c>
      <c r="N59" s="7">
        <v>36.86</v>
      </c>
      <c r="O59" s="18">
        <v>57</v>
      </c>
    </row>
    <row r="60" spans="1:15" ht="15">
      <c r="A60" s="7">
        <v>7.81</v>
      </c>
      <c r="B60" s="8" t="s">
        <v>186</v>
      </c>
      <c r="C60" s="9">
        <v>93</v>
      </c>
      <c r="D60" s="7">
        <v>4.87</v>
      </c>
      <c r="E60" s="7">
        <v>50.48</v>
      </c>
      <c r="F60" s="9">
        <v>58</v>
      </c>
      <c r="J60" s="7">
        <v>8.4700000000000006</v>
      </c>
      <c r="K60" s="8" t="s">
        <v>186</v>
      </c>
      <c r="L60" s="18">
        <v>93</v>
      </c>
      <c r="M60" s="7">
        <v>4.04</v>
      </c>
      <c r="N60" s="7">
        <v>37.36</v>
      </c>
      <c r="O60" s="18">
        <v>58</v>
      </c>
    </row>
    <row r="61" spans="1:15" ht="15">
      <c r="A61" s="7">
        <v>7.83</v>
      </c>
      <c r="B61" s="8" t="s">
        <v>187</v>
      </c>
      <c r="C61" s="9">
        <v>92</v>
      </c>
      <c r="D61" s="7">
        <v>4.9000000000000004</v>
      </c>
      <c r="E61" s="7">
        <v>51.16</v>
      </c>
      <c r="F61" s="9">
        <v>59</v>
      </c>
      <c r="J61" s="7">
        <v>8.5</v>
      </c>
      <c r="K61" s="8" t="s">
        <v>187</v>
      </c>
      <c r="L61" s="18">
        <v>92</v>
      </c>
      <c r="M61" s="7">
        <v>4.07</v>
      </c>
      <c r="N61" s="7">
        <v>37.86</v>
      </c>
      <c r="O61" s="18">
        <v>59</v>
      </c>
    </row>
    <row r="62" spans="1:15" ht="15">
      <c r="A62" s="10">
        <v>7.86</v>
      </c>
      <c r="B62" s="8" t="s">
        <v>188</v>
      </c>
      <c r="C62" s="11">
        <v>91</v>
      </c>
      <c r="D62" s="10">
        <v>4.93</v>
      </c>
      <c r="E62" s="10">
        <v>51.84</v>
      </c>
      <c r="F62" s="11">
        <v>60</v>
      </c>
      <c r="J62" s="10">
        <v>8.5299999999999994</v>
      </c>
      <c r="K62" s="8" t="s">
        <v>188</v>
      </c>
      <c r="L62" s="19">
        <v>91</v>
      </c>
      <c r="M62" s="10">
        <v>4.0999999999999996</v>
      </c>
      <c r="N62" s="10">
        <v>38.36</v>
      </c>
      <c r="O62" s="19">
        <v>60</v>
      </c>
    </row>
    <row r="63" spans="1:15" ht="15">
      <c r="A63" s="7">
        <v>7.89</v>
      </c>
      <c r="B63" s="8" t="s">
        <v>189</v>
      </c>
      <c r="C63" s="9">
        <v>90</v>
      </c>
      <c r="D63" s="7">
        <v>4.96</v>
      </c>
      <c r="E63" s="7">
        <v>52.52</v>
      </c>
      <c r="F63" s="9">
        <v>61</v>
      </c>
      <c r="J63" s="7">
        <v>8.56</v>
      </c>
      <c r="K63" s="8" t="s">
        <v>189</v>
      </c>
      <c r="L63" s="18">
        <v>90</v>
      </c>
      <c r="M63" s="7">
        <v>4.13</v>
      </c>
      <c r="N63" s="7">
        <v>38.86</v>
      </c>
      <c r="O63" s="18">
        <v>61</v>
      </c>
    </row>
    <row r="64" spans="1:15" ht="15">
      <c r="A64" s="7">
        <v>7.91</v>
      </c>
      <c r="B64" s="8" t="s">
        <v>190</v>
      </c>
      <c r="C64" s="9">
        <v>89</v>
      </c>
      <c r="D64" s="7">
        <v>4.99</v>
      </c>
      <c r="E64" s="7">
        <v>53.2</v>
      </c>
      <c r="F64" s="9">
        <v>62</v>
      </c>
      <c r="J64" s="7">
        <v>8.58</v>
      </c>
      <c r="K64" s="8" t="s">
        <v>190</v>
      </c>
      <c r="L64" s="18">
        <v>89</v>
      </c>
      <c r="M64" s="7">
        <v>4.16</v>
      </c>
      <c r="N64" s="7">
        <v>39.380000000000003</v>
      </c>
      <c r="O64" s="18">
        <v>62</v>
      </c>
    </row>
    <row r="65" spans="1:15" ht="15">
      <c r="A65" s="7">
        <v>7.94</v>
      </c>
      <c r="B65" s="8" t="s">
        <v>191</v>
      </c>
      <c r="C65" s="9">
        <v>88</v>
      </c>
      <c r="D65" s="7">
        <v>5.0199999999999996</v>
      </c>
      <c r="E65" s="7">
        <v>53.88</v>
      </c>
      <c r="F65" s="9">
        <v>63</v>
      </c>
      <c r="J65" s="7">
        <v>8.61</v>
      </c>
      <c r="K65" s="8" t="s">
        <v>191</v>
      </c>
      <c r="L65" s="18">
        <v>88</v>
      </c>
      <c r="M65" s="7">
        <v>4.1900000000000004</v>
      </c>
      <c r="N65" s="7">
        <v>39.880000000000003</v>
      </c>
      <c r="O65" s="18">
        <v>63</v>
      </c>
    </row>
    <row r="66" spans="1:15" ht="15">
      <c r="A66" s="7">
        <v>7.96</v>
      </c>
      <c r="B66" s="8" t="s">
        <v>192</v>
      </c>
      <c r="C66" s="9">
        <v>87</v>
      </c>
      <c r="D66" s="7">
        <v>5.05</v>
      </c>
      <c r="E66" s="7">
        <v>54.56</v>
      </c>
      <c r="F66" s="9">
        <v>64</v>
      </c>
      <c r="J66" s="7">
        <v>8.64</v>
      </c>
      <c r="K66" s="8" t="s">
        <v>192</v>
      </c>
      <c r="L66" s="18">
        <v>87</v>
      </c>
      <c r="M66" s="7">
        <v>4.22</v>
      </c>
      <c r="N66" s="7">
        <v>40.380000000000003</v>
      </c>
      <c r="O66" s="18">
        <v>64</v>
      </c>
    </row>
    <row r="67" spans="1:15" ht="15">
      <c r="A67" s="7">
        <v>7.99</v>
      </c>
      <c r="B67" s="8" t="s">
        <v>193</v>
      </c>
      <c r="C67" s="9">
        <v>86</v>
      </c>
      <c r="D67" s="7">
        <v>5.08</v>
      </c>
      <c r="E67" s="7">
        <v>55.24</v>
      </c>
      <c r="F67" s="9">
        <v>65</v>
      </c>
      <c r="J67" s="7">
        <v>8.67</v>
      </c>
      <c r="K67" s="8" t="s">
        <v>193</v>
      </c>
      <c r="L67" s="18">
        <v>86</v>
      </c>
      <c r="M67" s="7">
        <v>4.25</v>
      </c>
      <c r="N67" s="7">
        <v>40.880000000000003</v>
      </c>
      <c r="O67" s="18">
        <v>65</v>
      </c>
    </row>
    <row r="68" spans="1:15" ht="15">
      <c r="A68" s="7">
        <v>8.02</v>
      </c>
      <c r="B68" s="8" t="s">
        <v>194</v>
      </c>
      <c r="C68" s="9">
        <v>85</v>
      </c>
      <c r="D68" s="7">
        <v>5.1100000000000003</v>
      </c>
      <c r="E68" s="7">
        <v>55.92</v>
      </c>
      <c r="F68" s="9">
        <v>66</v>
      </c>
      <c r="J68" s="7">
        <v>8.6999999999999993</v>
      </c>
      <c r="K68" s="8" t="s">
        <v>194</v>
      </c>
      <c r="L68" s="18">
        <v>85</v>
      </c>
      <c r="M68" s="7">
        <v>4.28</v>
      </c>
      <c r="N68" s="7">
        <v>41.38</v>
      </c>
      <c r="O68" s="18">
        <v>66</v>
      </c>
    </row>
    <row r="69" spans="1:15" ht="15">
      <c r="A69" s="7">
        <v>8.0399999999999991</v>
      </c>
      <c r="B69" s="8" t="s">
        <v>195</v>
      </c>
      <c r="C69" s="9">
        <v>84</v>
      </c>
      <c r="D69" s="7">
        <v>5.14</v>
      </c>
      <c r="E69" s="7">
        <v>56.6</v>
      </c>
      <c r="F69" s="9">
        <v>67</v>
      </c>
      <c r="J69" s="7">
        <v>8.73</v>
      </c>
      <c r="K69" s="8" t="s">
        <v>195</v>
      </c>
      <c r="L69" s="18">
        <v>84</v>
      </c>
      <c r="M69" s="7">
        <v>4.3099999999999996</v>
      </c>
      <c r="N69" s="7">
        <v>41.88</v>
      </c>
      <c r="O69" s="18">
        <v>67</v>
      </c>
    </row>
    <row r="70" spans="1:15" ht="15">
      <c r="A70" s="7">
        <v>8.07</v>
      </c>
      <c r="B70" s="8" t="s">
        <v>196</v>
      </c>
      <c r="C70" s="9">
        <v>83</v>
      </c>
      <c r="D70" s="7">
        <v>5.17</v>
      </c>
      <c r="E70" s="7">
        <v>57.28</v>
      </c>
      <c r="F70" s="9">
        <v>68</v>
      </c>
      <c r="J70" s="7">
        <v>8.76</v>
      </c>
      <c r="K70" s="8" t="s">
        <v>196</v>
      </c>
      <c r="L70" s="18">
        <v>83</v>
      </c>
      <c r="M70" s="7">
        <v>4.34</v>
      </c>
      <c r="N70" s="7">
        <v>42.38</v>
      </c>
      <c r="O70" s="18">
        <v>68</v>
      </c>
    </row>
    <row r="71" spans="1:15" ht="15">
      <c r="A71" s="7">
        <v>8.1</v>
      </c>
      <c r="B71" s="8" t="s">
        <v>197</v>
      </c>
      <c r="C71" s="9">
        <v>82</v>
      </c>
      <c r="D71" s="7">
        <v>5.2</v>
      </c>
      <c r="E71" s="7">
        <v>57.94</v>
      </c>
      <c r="F71" s="9">
        <v>69</v>
      </c>
      <c r="J71" s="7">
        <v>8.7899999999999991</v>
      </c>
      <c r="K71" s="8" t="s">
        <v>197</v>
      </c>
      <c r="L71" s="18">
        <v>82</v>
      </c>
      <c r="M71" s="7">
        <v>4.37</v>
      </c>
      <c r="N71" s="7">
        <v>42.88</v>
      </c>
      <c r="O71" s="18">
        <v>69</v>
      </c>
    </row>
    <row r="72" spans="1:15" ht="15">
      <c r="A72" s="10">
        <v>8.1300000000000008</v>
      </c>
      <c r="B72" s="8" t="s">
        <v>198</v>
      </c>
      <c r="C72" s="11">
        <v>81</v>
      </c>
      <c r="D72" s="10">
        <v>5.23</v>
      </c>
      <c r="E72" s="10">
        <v>58.62</v>
      </c>
      <c r="F72" s="11">
        <v>70</v>
      </c>
      <c r="J72" s="10">
        <v>8.82</v>
      </c>
      <c r="K72" s="8" t="s">
        <v>198</v>
      </c>
      <c r="L72" s="19">
        <v>81</v>
      </c>
      <c r="M72" s="10">
        <v>4.4000000000000004</v>
      </c>
      <c r="N72" s="10">
        <v>43.38</v>
      </c>
      <c r="O72" s="19">
        <v>70</v>
      </c>
    </row>
    <row r="73" spans="1:15" ht="15">
      <c r="A73" s="7">
        <v>8.15</v>
      </c>
      <c r="B73" s="8" t="s">
        <v>199</v>
      </c>
      <c r="C73" s="9">
        <v>80</v>
      </c>
      <c r="D73" s="7">
        <v>5.26</v>
      </c>
      <c r="E73" s="7">
        <v>59.3</v>
      </c>
      <c r="F73" s="9">
        <v>71</v>
      </c>
      <c r="J73" s="7">
        <v>8.85</v>
      </c>
      <c r="K73" s="8" t="s">
        <v>199</v>
      </c>
      <c r="L73" s="18">
        <v>80</v>
      </c>
      <c r="M73" s="7">
        <v>4.43</v>
      </c>
      <c r="N73" s="7">
        <v>43.88</v>
      </c>
      <c r="O73" s="18">
        <v>71</v>
      </c>
    </row>
    <row r="74" spans="1:15" ht="15">
      <c r="A74" s="7">
        <v>8.18</v>
      </c>
      <c r="B74" s="8" t="s">
        <v>200</v>
      </c>
      <c r="C74" s="9">
        <v>79</v>
      </c>
      <c r="D74" s="7">
        <v>5.29</v>
      </c>
      <c r="E74" s="7">
        <v>59.96</v>
      </c>
      <c r="F74" s="9">
        <v>72</v>
      </c>
      <c r="J74" s="7">
        <v>8.8800000000000008</v>
      </c>
      <c r="K74" s="8" t="s">
        <v>200</v>
      </c>
      <c r="L74" s="18">
        <v>79</v>
      </c>
      <c r="M74" s="7">
        <v>4.46</v>
      </c>
      <c r="N74" s="7">
        <v>44.38</v>
      </c>
      <c r="O74" s="18">
        <v>72</v>
      </c>
    </row>
    <row r="75" spans="1:15" ht="15">
      <c r="A75" s="7">
        <v>8.2100000000000009</v>
      </c>
      <c r="B75" s="8" t="s">
        <v>201</v>
      </c>
      <c r="C75" s="9">
        <v>78</v>
      </c>
      <c r="D75" s="7">
        <v>5.32</v>
      </c>
      <c r="E75" s="7">
        <v>60.64</v>
      </c>
      <c r="F75" s="9">
        <v>73</v>
      </c>
      <c r="J75" s="7">
        <v>8.91</v>
      </c>
      <c r="K75" s="8" t="s">
        <v>201</v>
      </c>
      <c r="L75" s="18">
        <v>78</v>
      </c>
      <c r="M75" s="7">
        <v>4.49</v>
      </c>
      <c r="N75" s="7">
        <v>44.88</v>
      </c>
      <c r="O75" s="18">
        <v>73</v>
      </c>
    </row>
    <row r="76" spans="1:15" ht="15">
      <c r="A76" s="7">
        <v>8.24</v>
      </c>
      <c r="B76" s="8" t="s">
        <v>202</v>
      </c>
      <c r="C76" s="9">
        <v>77</v>
      </c>
      <c r="D76" s="7">
        <v>5.35</v>
      </c>
      <c r="E76" s="7">
        <v>61.32</v>
      </c>
      <c r="F76" s="9">
        <v>74</v>
      </c>
      <c r="J76" s="7">
        <v>8.94</v>
      </c>
      <c r="K76" s="8" t="s">
        <v>202</v>
      </c>
      <c r="L76" s="18">
        <v>77</v>
      </c>
      <c r="M76" s="7">
        <v>4.5199999999999996</v>
      </c>
      <c r="N76" s="7">
        <v>45.38</v>
      </c>
      <c r="O76" s="18">
        <v>74</v>
      </c>
    </row>
    <row r="77" spans="1:15" ht="15">
      <c r="A77" s="7">
        <v>8.27</v>
      </c>
      <c r="B77" s="8" t="s">
        <v>203</v>
      </c>
      <c r="C77" s="9">
        <v>76</v>
      </c>
      <c r="D77" s="7">
        <v>5.38</v>
      </c>
      <c r="E77" s="7">
        <v>61.98</v>
      </c>
      <c r="F77" s="9">
        <v>75</v>
      </c>
      <c r="J77" s="7">
        <v>8.9700000000000006</v>
      </c>
      <c r="K77" s="8" t="s">
        <v>203</v>
      </c>
      <c r="L77" s="18">
        <v>76</v>
      </c>
      <c r="M77" s="7">
        <v>4.55</v>
      </c>
      <c r="N77" s="7">
        <v>45.86</v>
      </c>
      <c r="O77" s="18">
        <v>75</v>
      </c>
    </row>
    <row r="78" spans="1:15" ht="15">
      <c r="A78" s="7">
        <v>8.2899999999999991</v>
      </c>
      <c r="B78" s="8" t="s">
        <v>204</v>
      </c>
      <c r="C78" s="9">
        <v>75</v>
      </c>
      <c r="D78" s="7">
        <v>5.41</v>
      </c>
      <c r="E78" s="7">
        <v>62.66</v>
      </c>
      <c r="F78" s="9">
        <v>76</v>
      </c>
      <c r="J78" s="7">
        <v>9</v>
      </c>
      <c r="K78" s="8" t="s">
        <v>204</v>
      </c>
      <c r="L78" s="18">
        <v>75</v>
      </c>
      <c r="M78" s="7">
        <v>4.58</v>
      </c>
      <c r="N78" s="7">
        <v>46.36</v>
      </c>
      <c r="O78" s="18">
        <v>76</v>
      </c>
    </row>
    <row r="79" spans="1:15" ht="15">
      <c r="A79" s="7">
        <v>8.32</v>
      </c>
      <c r="B79" s="8" t="s">
        <v>205</v>
      </c>
      <c r="C79" s="9">
        <v>74</v>
      </c>
      <c r="D79" s="7">
        <v>5.44</v>
      </c>
      <c r="E79" s="7">
        <v>63.32</v>
      </c>
      <c r="F79" s="9">
        <v>77</v>
      </c>
      <c r="J79" s="7">
        <v>9.0299999999999994</v>
      </c>
      <c r="K79" s="8" t="s">
        <v>205</v>
      </c>
      <c r="L79" s="18">
        <v>74</v>
      </c>
      <c r="M79" s="7">
        <v>4.6100000000000003</v>
      </c>
      <c r="N79" s="7">
        <v>46.86</v>
      </c>
      <c r="O79" s="18">
        <v>77</v>
      </c>
    </row>
    <row r="80" spans="1:15" ht="15">
      <c r="A80" s="7">
        <v>8.35</v>
      </c>
      <c r="B80" s="8" t="s">
        <v>206</v>
      </c>
      <c r="C80" s="9">
        <v>73</v>
      </c>
      <c r="D80" s="7">
        <v>5.47</v>
      </c>
      <c r="E80" s="7">
        <v>64</v>
      </c>
      <c r="F80" s="9">
        <v>78</v>
      </c>
      <c r="J80" s="7">
        <v>9.06</v>
      </c>
      <c r="K80" s="8" t="s">
        <v>206</v>
      </c>
      <c r="L80" s="18">
        <v>73</v>
      </c>
      <c r="M80" s="7">
        <v>4.6399999999999997</v>
      </c>
      <c r="N80" s="7">
        <v>47.36</v>
      </c>
      <c r="O80" s="18">
        <v>78</v>
      </c>
    </row>
    <row r="81" spans="1:15" ht="15">
      <c r="A81" s="7">
        <v>8.3800000000000008</v>
      </c>
      <c r="B81" s="8" t="s">
        <v>207</v>
      </c>
      <c r="C81" s="9">
        <v>72</v>
      </c>
      <c r="D81" s="7">
        <v>5.5</v>
      </c>
      <c r="E81" s="7">
        <v>64.66</v>
      </c>
      <c r="F81" s="9">
        <v>79</v>
      </c>
      <c r="J81" s="7">
        <v>9.09</v>
      </c>
      <c r="K81" s="8" t="s">
        <v>207</v>
      </c>
      <c r="L81" s="18">
        <v>72</v>
      </c>
      <c r="M81" s="7">
        <v>4.67</v>
      </c>
      <c r="N81" s="7">
        <v>47.86</v>
      </c>
      <c r="O81" s="18">
        <v>79</v>
      </c>
    </row>
    <row r="82" spans="1:15" ht="15">
      <c r="A82" s="10">
        <v>8.41</v>
      </c>
      <c r="B82" s="8" t="s">
        <v>208</v>
      </c>
      <c r="C82" s="11">
        <v>71</v>
      </c>
      <c r="D82" s="10">
        <v>5.53</v>
      </c>
      <c r="E82" s="10">
        <v>65.34</v>
      </c>
      <c r="F82" s="11">
        <v>80</v>
      </c>
      <c r="J82" s="10">
        <v>9.1199999999999992</v>
      </c>
      <c r="K82" s="8" t="s">
        <v>208</v>
      </c>
      <c r="L82" s="19">
        <v>71</v>
      </c>
      <c r="M82" s="10">
        <v>4.7</v>
      </c>
      <c r="N82" s="10">
        <v>48.34</v>
      </c>
      <c r="O82" s="19">
        <v>80</v>
      </c>
    </row>
    <row r="83" spans="1:15" ht="15">
      <c r="A83" s="7">
        <v>8.44</v>
      </c>
      <c r="B83" s="8" t="s">
        <v>209</v>
      </c>
      <c r="C83" s="9">
        <v>70</v>
      </c>
      <c r="D83" s="7">
        <v>5.56</v>
      </c>
      <c r="E83" s="7">
        <v>66</v>
      </c>
      <c r="F83" s="9">
        <v>81</v>
      </c>
      <c r="J83" s="7">
        <v>9.16</v>
      </c>
      <c r="K83" s="8" t="s">
        <v>209</v>
      </c>
      <c r="L83" s="18">
        <v>70</v>
      </c>
      <c r="M83" s="7">
        <v>4.74</v>
      </c>
      <c r="N83" s="7">
        <v>48.84</v>
      </c>
      <c r="O83" s="18">
        <v>81</v>
      </c>
    </row>
    <row r="84" spans="1:15" ht="15">
      <c r="A84" s="7">
        <v>8.4700000000000006</v>
      </c>
      <c r="B84" s="8" t="s">
        <v>210</v>
      </c>
      <c r="C84" s="9">
        <v>69</v>
      </c>
      <c r="D84" s="7">
        <v>5.59</v>
      </c>
      <c r="E84" s="7">
        <v>66.66</v>
      </c>
      <c r="F84" s="9">
        <v>82</v>
      </c>
      <c r="J84" s="7">
        <v>9.19</v>
      </c>
      <c r="K84" s="8" t="s">
        <v>210</v>
      </c>
      <c r="L84" s="18">
        <v>69</v>
      </c>
      <c r="M84" s="7">
        <v>4.7699999999999996</v>
      </c>
      <c r="N84" s="7">
        <v>49.34</v>
      </c>
      <c r="O84" s="18">
        <v>82</v>
      </c>
    </row>
    <row r="85" spans="1:15" ht="15">
      <c r="A85" s="7">
        <v>8.5</v>
      </c>
      <c r="B85" s="8" t="s">
        <v>211</v>
      </c>
      <c r="C85" s="9">
        <v>68</v>
      </c>
      <c r="D85" s="7">
        <v>5.62</v>
      </c>
      <c r="E85" s="7">
        <v>67.34</v>
      </c>
      <c r="F85" s="9">
        <v>83</v>
      </c>
      <c r="J85" s="7">
        <v>9.2200000000000006</v>
      </c>
      <c r="K85" s="8" t="s">
        <v>211</v>
      </c>
      <c r="L85" s="18">
        <v>68</v>
      </c>
      <c r="M85" s="7">
        <v>4.8</v>
      </c>
      <c r="N85" s="7">
        <v>49.82</v>
      </c>
      <c r="O85" s="18">
        <v>83</v>
      </c>
    </row>
    <row r="86" spans="1:15" ht="15">
      <c r="A86" s="7">
        <v>8.5299999999999994</v>
      </c>
      <c r="B86" s="8" t="s">
        <v>212</v>
      </c>
      <c r="C86" s="9">
        <v>67</v>
      </c>
      <c r="D86" s="7">
        <v>5.65</v>
      </c>
      <c r="E86" s="7">
        <v>68</v>
      </c>
      <c r="F86" s="9">
        <v>84</v>
      </c>
      <c r="J86" s="7">
        <v>9.25</v>
      </c>
      <c r="K86" s="8" t="s">
        <v>212</v>
      </c>
      <c r="L86" s="18">
        <v>67</v>
      </c>
      <c r="M86" s="7">
        <v>4.83</v>
      </c>
      <c r="N86" s="7">
        <v>50.32</v>
      </c>
      <c r="O86" s="18">
        <v>84</v>
      </c>
    </row>
    <row r="87" spans="1:15" ht="15">
      <c r="A87" s="7">
        <v>8.56</v>
      </c>
      <c r="B87" s="8" t="s">
        <v>213</v>
      </c>
      <c r="C87" s="9">
        <v>66</v>
      </c>
      <c r="D87" s="7">
        <v>5.68</v>
      </c>
      <c r="E87" s="7">
        <v>68.66</v>
      </c>
      <c r="F87" s="9">
        <v>85</v>
      </c>
      <c r="J87" s="7">
        <v>9.2899999999999991</v>
      </c>
      <c r="K87" s="8" t="s">
        <v>213</v>
      </c>
      <c r="L87" s="18">
        <v>66</v>
      </c>
      <c r="M87" s="7">
        <v>4.8600000000000003</v>
      </c>
      <c r="N87" s="7">
        <v>50.82</v>
      </c>
      <c r="O87" s="18">
        <v>85</v>
      </c>
    </row>
    <row r="88" spans="1:15" ht="15">
      <c r="A88" s="7">
        <v>8.59</v>
      </c>
      <c r="B88" s="8" t="s">
        <v>214</v>
      </c>
      <c r="C88" s="9">
        <v>65</v>
      </c>
      <c r="D88" s="7">
        <v>5.71</v>
      </c>
      <c r="E88" s="7">
        <v>69.319999999999993</v>
      </c>
      <c r="F88" s="9">
        <v>86</v>
      </c>
      <c r="J88" s="7">
        <v>9.32</v>
      </c>
      <c r="K88" s="8" t="s">
        <v>214</v>
      </c>
      <c r="L88" s="18">
        <v>65</v>
      </c>
      <c r="M88" s="7">
        <v>4.8899999999999997</v>
      </c>
      <c r="N88" s="7">
        <v>51.3</v>
      </c>
      <c r="O88" s="18">
        <v>86</v>
      </c>
    </row>
    <row r="89" spans="1:15" ht="15">
      <c r="A89" s="7">
        <v>8.6199999999999992</v>
      </c>
      <c r="B89" s="8" t="s">
        <v>215</v>
      </c>
      <c r="C89" s="9">
        <v>64</v>
      </c>
      <c r="D89" s="7">
        <v>5.74</v>
      </c>
      <c r="E89" s="7">
        <v>70</v>
      </c>
      <c r="F89" s="9">
        <v>87</v>
      </c>
      <c r="J89" s="7">
        <v>9.35</v>
      </c>
      <c r="K89" s="8" t="s">
        <v>215</v>
      </c>
      <c r="L89" s="18">
        <v>64</v>
      </c>
      <c r="M89" s="7">
        <v>4.92</v>
      </c>
      <c r="N89" s="7">
        <v>51.8</v>
      </c>
      <c r="O89" s="18">
        <v>87</v>
      </c>
    </row>
    <row r="90" spans="1:15" ht="15">
      <c r="A90" s="7">
        <v>8.65</v>
      </c>
      <c r="B90" s="8" t="s">
        <v>216</v>
      </c>
      <c r="C90" s="9">
        <v>63</v>
      </c>
      <c r="D90" s="7">
        <v>5.77</v>
      </c>
      <c r="E90" s="7">
        <v>70.66</v>
      </c>
      <c r="F90" s="9">
        <v>88</v>
      </c>
      <c r="J90" s="7">
        <v>9.3800000000000008</v>
      </c>
      <c r="K90" s="8" t="s">
        <v>216</v>
      </c>
      <c r="L90" s="18">
        <v>63</v>
      </c>
      <c r="M90" s="7">
        <v>4.95</v>
      </c>
      <c r="N90" s="7">
        <v>52.28</v>
      </c>
      <c r="O90" s="18">
        <v>88</v>
      </c>
    </row>
    <row r="91" spans="1:15" ht="15">
      <c r="A91" s="7">
        <v>8.68</v>
      </c>
      <c r="B91" s="8" t="s">
        <v>217</v>
      </c>
      <c r="C91" s="9">
        <v>62</v>
      </c>
      <c r="D91" s="7">
        <v>5.8</v>
      </c>
      <c r="E91" s="7">
        <v>71.319999999999993</v>
      </c>
      <c r="F91" s="9">
        <v>89</v>
      </c>
      <c r="J91" s="7">
        <v>9.42</v>
      </c>
      <c r="K91" s="8" t="s">
        <v>217</v>
      </c>
      <c r="L91" s="18">
        <v>62</v>
      </c>
      <c r="M91" s="7">
        <v>4.97</v>
      </c>
      <c r="N91" s="7">
        <v>52.78</v>
      </c>
      <c r="O91" s="18">
        <v>89</v>
      </c>
    </row>
    <row r="92" spans="1:15" ht="15">
      <c r="A92" s="10">
        <v>8.7100000000000009</v>
      </c>
      <c r="B92" s="8" t="s">
        <v>218</v>
      </c>
      <c r="C92" s="11">
        <v>61</v>
      </c>
      <c r="D92" s="10">
        <v>5.83</v>
      </c>
      <c r="E92" s="10">
        <v>71.98</v>
      </c>
      <c r="F92" s="11">
        <v>90</v>
      </c>
      <c r="J92" s="10">
        <v>9.4499999999999993</v>
      </c>
      <c r="K92" s="8" t="s">
        <v>218</v>
      </c>
      <c r="L92" s="19">
        <v>61</v>
      </c>
      <c r="M92" s="10">
        <v>5</v>
      </c>
      <c r="N92" s="10">
        <v>53.26</v>
      </c>
      <c r="O92" s="19">
        <v>90</v>
      </c>
    </row>
    <row r="93" spans="1:15" ht="15">
      <c r="A93" s="7">
        <v>8.74</v>
      </c>
      <c r="B93" s="8" t="s">
        <v>219</v>
      </c>
      <c r="C93" s="9">
        <v>60</v>
      </c>
      <c r="D93" s="7">
        <v>5.86</v>
      </c>
      <c r="E93" s="7">
        <v>72.64</v>
      </c>
      <c r="F93" s="9">
        <v>91</v>
      </c>
      <c r="J93" s="7">
        <v>9.49</v>
      </c>
      <c r="K93" s="8" t="s">
        <v>219</v>
      </c>
      <c r="L93" s="18">
        <v>60</v>
      </c>
      <c r="M93" s="7">
        <v>5.0199999999999996</v>
      </c>
      <c r="N93" s="7">
        <v>53.76</v>
      </c>
      <c r="O93" s="18">
        <v>91</v>
      </c>
    </row>
    <row r="94" spans="1:15" ht="15">
      <c r="A94" s="7">
        <v>8.7799999999999994</v>
      </c>
      <c r="B94" s="8" t="s">
        <v>220</v>
      </c>
      <c r="C94" s="9">
        <v>59</v>
      </c>
      <c r="D94" s="7">
        <v>5.89</v>
      </c>
      <c r="E94" s="7">
        <v>73.3</v>
      </c>
      <c r="F94" s="9">
        <v>92</v>
      </c>
      <c r="J94" s="7">
        <v>9.52</v>
      </c>
      <c r="K94" s="8" t="s">
        <v>220</v>
      </c>
      <c r="L94" s="18">
        <v>59</v>
      </c>
      <c r="M94" s="7">
        <v>5.05</v>
      </c>
      <c r="N94" s="7">
        <v>54.24</v>
      </c>
      <c r="O94" s="18">
        <v>92</v>
      </c>
    </row>
    <row r="95" spans="1:15" ht="15">
      <c r="A95" s="7">
        <v>8.81</v>
      </c>
      <c r="B95" s="8" t="s">
        <v>221</v>
      </c>
      <c r="C95" s="9">
        <v>58</v>
      </c>
      <c r="D95" s="7">
        <v>5.92</v>
      </c>
      <c r="E95" s="7">
        <v>73.959999999999994</v>
      </c>
      <c r="F95" s="9">
        <v>93</v>
      </c>
      <c r="J95" s="7">
        <v>9.56</v>
      </c>
      <c r="K95" s="8" t="s">
        <v>221</v>
      </c>
      <c r="L95" s="18">
        <v>58</v>
      </c>
      <c r="M95" s="7">
        <v>5.07</v>
      </c>
      <c r="N95" s="7">
        <v>54.74</v>
      </c>
      <c r="O95" s="18">
        <v>93</v>
      </c>
    </row>
    <row r="96" spans="1:15" ht="15">
      <c r="A96" s="7">
        <v>8.84</v>
      </c>
      <c r="B96" s="8" t="s">
        <v>222</v>
      </c>
      <c r="C96" s="9">
        <v>57</v>
      </c>
      <c r="D96" s="7">
        <v>5.95</v>
      </c>
      <c r="E96" s="7">
        <v>74.62</v>
      </c>
      <c r="F96" s="9">
        <v>94</v>
      </c>
      <c r="J96" s="7">
        <v>9.59</v>
      </c>
      <c r="K96" s="8" t="s">
        <v>222</v>
      </c>
      <c r="L96" s="18">
        <v>57</v>
      </c>
      <c r="M96" s="7">
        <v>5.0999999999999996</v>
      </c>
      <c r="N96" s="7">
        <v>55.22</v>
      </c>
      <c r="O96" s="18">
        <v>94</v>
      </c>
    </row>
    <row r="97" spans="1:15" ht="15">
      <c r="A97" s="7">
        <v>8.8699999999999992</v>
      </c>
      <c r="B97" s="8" t="s">
        <v>223</v>
      </c>
      <c r="C97" s="9">
        <v>56</v>
      </c>
      <c r="D97" s="7">
        <v>5.97</v>
      </c>
      <c r="E97" s="7">
        <v>75.28</v>
      </c>
      <c r="F97" s="9">
        <v>95</v>
      </c>
      <c r="J97" s="7">
        <v>9.6300000000000008</v>
      </c>
      <c r="K97" s="8" t="s">
        <v>223</v>
      </c>
      <c r="L97" s="18">
        <v>56</v>
      </c>
      <c r="M97" s="7">
        <v>5.12</v>
      </c>
      <c r="N97" s="7">
        <v>55.72</v>
      </c>
      <c r="O97" s="18">
        <v>95</v>
      </c>
    </row>
    <row r="98" spans="1:15" ht="15">
      <c r="A98" s="7">
        <v>8.91</v>
      </c>
      <c r="B98" s="8" t="s">
        <v>224</v>
      </c>
      <c r="C98" s="9">
        <v>55</v>
      </c>
      <c r="D98" s="7">
        <v>6</v>
      </c>
      <c r="E98" s="7">
        <v>75.94</v>
      </c>
      <c r="F98" s="9">
        <v>96</v>
      </c>
      <c r="J98" s="7">
        <v>9.66</v>
      </c>
      <c r="K98" s="8" t="s">
        <v>224</v>
      </c>
      <c r="L98" s="18">
        <v>55</v>
      </c>
      <c r="M98" s="7">
        <v>5.15</v>
      </c>
      <c r="N98" s="7">
        <v>56.2</v>
      </c>
      <c r="O98" s="18">
        <v>96</v>
      </c>
    </row>
    <row r="99" spans="1:15" ht="15">
      <c r="A99" s="7">
        <v>8.94</v>
      </c>
      <c r="B99" s="8" t="s">
        <v>225</v>
      </c>
      <c r="C99" s="9">
        <v>54</v>
      </c>
      <c r="D99" s="7">
        <v>6.02</v>
      </c>
      <c r="E99" s="7">
        <v>76.599999999999994</v>
      </c>
      <c r="F99" s="9">
        <v>97</v>
      </c>
      <c r="J99" s="7">
        <v>9.6999999999999993</v>
      </c>
      <c r="K99" s="8" t="s">
        <v>225</v>
      </c>
      <c r="L99" s="18">
        <v>54</v>
      </c>
      <c r="M99" s="7">
        <v>5.17</v>
      </c>
      <c r="N99" s="7">
        <v>56.68</v>
      </c>
      <c r="O99" s="18">
        <v>97</v>
      </c>
    </row>
    <row r="100" spans="1:15" ht="15">
      <c r="A100" s="7">
        <v>8.9700000000000006</v>
      </c>
      <c r="B100" s="8" t="s">
        <v>226</v>
      </c>
      <c r="C100" s="9">
        <v>53</v>
      </c>
      <c r="D100" s="7">
        <v>6.05</v>
      </c>
      <c r="E100" s="7">
        <v>77.260000000000005</v>
      </c>
      <c r="F100" s="9">
        <v>98</v>
      </c>
      <c r="J100" s="7">
        <v>9.74</v>
      </c>
      <c r="K100" s="8" t="s">
        <v>226</v>
      </c>
      <c r="L100" s="18">
        <v>53</v>
      </c>
      <c r="M100" s="7">
        <v>5.2</v>
      </c>
      <c r="N100" s="7">
        <v>57.18</v>
      </c>
      <c r="O100" s="18">
        <v>98</v>
      </c>
    </row>
    <row r="101" spans="1:15" ht="15">
      <c r="A101" s="7">
        <v>9.01</v>
      </c>
      <c r="B101" s="8" t="s">
        <v>227</v>
      </c>
      <c r="C101" s="9">
        <v>52</v>
      </c>
      <c r="D101" s="7">
        <v>6.08</v>
      </c>
      <c r="E101" s="7">
        <v>77.92</v>
      </c>
      <c r="F101" s="9">
        <v>99</v>
      </c>
      <c r="J101" s="7">
        <v>9.77</v>
      </c>
      <c r="K101" s="8" t="s">
        <v>227</v>
      </c>
      <c r="L101" s="18">
        <v>52</v>
      </c>
      <c r="M101" s="7">
        <v>5.22</v>
      </c>
      <c r="N101" s="7">
        <v>57.66</v>
      </c>
      <c r="O101" s="18">
        <v>99</v>
      </c>
    </row>
    <row r="102" spans="1:15" ht="15">
      <c r="A102" s="10">
        <v>9.0399999999999991</v>
      </c>
      <c r="B102" s="8" t="s">
        <v>228</v>
      </c>
      <c r="C102" s="11">
        <v>51</v>
      </c>
      <c r="D102" s="10">
        <v>6.1</v>
      </c>
      <c r="E102" s="10">
        <v>78.58</v>
      </c>
      <c r="F102" s="11">
        <v>100</v>
      </c>
      <c r="J102" s="10">
        <v>9.81</v>
      </c>
      <c r="K102" s="8" t="s">
        <v>228</v>
      </c>
      <c r="L102" s="19">
        <v>51</v>
      </c>
      <c r="M102" s="10">
        <v>5.25</v>
      </c>
      <c r="N102" s="10">
        <v>58.14</v>
      </c>
      <c r="O102" s="19">
        <v>100</v>
      </c>
    </row>
    <row r="103" spans="1:15" ht="15">
      <c r="A103" s="7">
        <v>9.08</v>
      </c>
      <c r="B103" s="8" t="s">
        <v>229</v>
      </c>
      <c r="C103" s="9">
        <v>50</v>
      </c>
      <c r="D103" s="7">
        <v>6.12</v>
      </c>
      <c r="E103" s="7">
        <v>79.239999999999995</v>
      </c>
      <c r="F103" s="9">
        <v>101</v>
      </c>
      <c r="J103" s="7">
        <v>9.85</v>
      </c>
      <c r="K103" s="8" t="s">
        <v>229</v>
      </c>
      <c r="L103" s="18">
        <v>50</v>
      </c>
      <c r="M103" s="7">
        <v>5.28</v>
      </c>
      <c r="N103" s="7">
        <v>58.64</v>
      </c>
      <c r="O103" s="18">
        <v>101</v>
      </c>
    </row>
    <row r="104" spans="1:15" ht="15">
      <c r="A104" s="7">
        <v>9.11</v>
      </c>
      <c r="B104" s="8" t="s">
        <v>230</v>
      </c>
      <c r="C104" s="9">
        <v>49</v>
      </c>
      <c r="D104" s="7">
        <v>6.15</v>
      </c>
      <c r="E104" s="7">
        <v>79.88</v>
      </c>
      <c r="F104" s="9">
        <v>102</v>
      </c>
      <c r="J104" s="7">
        <v>9.89</v>
      </c>
      <c r="K104" s="8" t="s">
        <v>230</v>
      </c>
      <c r="L104" s="18">
        <v>49</v>
      </c>
      <c r="M104" s="7">
        <v>5.3</v>
      </c>
      <c r="N104" s="7">
        <v>59.12</v>
      </c>
      <c r="O104" s="18">
        <v>102</v>
      </c>
    </row>
    <row r="105" spans="1:15" ht="15">
      <c r="A105" s="7">
        <v>9.15</v>
      </c>
      <c r="B105" s="8" t="s">
        <v>231</v>
      </c>
      <c r="C105" s="9">
        <v>48</v>
      </c>
      <c r="D105" s="7">
        <v>6.17</v>
      </c>
      <c r="E105" s="7">
        <v>80.540000000000006</v>
      </c>
      <c r="F105" s="9">
        <v>103</v>
      </c>
      <c r="J105" s="7">
        <v>9.92</v>
      </c>
      <c r="K105" s="8" t="s">
        <v>231</v>
      </c>
      <c r="L105" s="18">
        <v>48</v>
      </c>
      <c r="M105" s="7">
        <v>5.33</v>
      </c>
      <c r="N105" s="7">
        <v>59.6</v>
      </c>
      <c r="O105" s="18">
        <v>103</v>
      </c>
    </row>
    <row r="106" spans="1:15" ht="15">
      <c r="A106" s="7">
        <v>9.18</v>
      </c>
      <c r="B106" s="8" t="s">
        <v>232</v>
      </c>
      <c r="C106" s="9">
        <v>47</v>
      </c>
      <c r="D106" s="7">
        <v>6.2</v>
      </c>
      <c r="E106" s="7">
        <v>81.2</v>
      </c>
      <c r="F106" s="9">
        <v>104</v>
      </c>
      <c r="J106" s="7">
        <v>9.9600000000000009</v>
      </c>
      <c r="K106" s="8" t="s">
        <v>232</v>
      </c>
      <c r="L106" s="18">
        <v>47</v>
      </c>
      <c r="M106" s="7">
        <v>5.36</v>
      </c>
      <c r="N106" s="7">
        <v>60.08</v>
      </c>
      <c r="O106" s="18">
        <v>104</v>
      </c>
    </row>
    <row r="107" spans="1:15" ht="15">
      <c r="A107" s="7">
        <v>9.2200000000000006</v>
      </c>
      <c r="B107" s="8" t="s">
        <v>233</v>
      </c>
      <c r="C107" s="9">
        <v>46</v>
      </c>
      <c r="D107" s="7">
        <v>6.22</v>
      </c>
      <c r="E107" s="7">
        <v>81.86</v>
      </c>
      <c r="F107" s="9">
        <v>105</v>
      </c>
      <c r="J107" s="7">
        <v>10</v>
      </c>
      <c r="K107" s="8" t="s">
        <v>233</v>
      </c>
      <c r="L107" s="18">
        <v>46</v>
      </c>
      <c r="M107" s="7">
        <v>5.38</v>
      </c>
      <c r="N107" s="7">
        <v>60.58</v>
      </c>
      <c r="O107" s="18">
        <v>105</v>
      </c>
    </row>
    <row r="108" spans="1:15" ht="15">
      <c r="A108" s="7">
        <v>9.25</v>
      </c>
      <c r="B108" s="8" t="s">
        <v>234</v>
      </c>
      <c r="C108" s="9">
        <v>45</v>
      </c>
      <c r="D108" s="7">
        <v>6.25</v>
      </c>
      <c r="E108" s="7">
        <v>82.5</v>
      </c>
      <c r="F108" s="9">
        <v>106</v>
      </c>
      <c r="J108" s="7">
        <v>10.039999999999999</v>
      </c>
      <c r="K108" s="8" t="s">
        <v>234</v>
      </c>
      <c r="L108" s="18">
        <v>45</v>
      </c>
      <c r="M108" s="7">
        <v>5.4</v>
      </c>
      <c r="N108" s="7">
        <v>61.06</v>
      </c>
      <c r="O108" s="18">
        <v>106</v>
      </c>
    </row>
    <row r="109" spans="1:15" ht="15">
      <c r="A109" s="7">
        <v>9.2899999999999991</v>
      </c>
      <c r="B109" s="8" t="s">
        <v>235</v>
      </c>
      <c r="C109" s="9">
        <v>44</v>
      </c>
      <c r="D109" s="7">
        <v>6.27</v>
      </c>
      <c r="E109" s="7">
        <v>83.16</v>
      </c>
      <c r="F109" s="9">
        <v>107</v>
      </c>
      <c r="J109" s="7">
        <v>10.08</v>
      </c>
      <c r="K109" s="8" t="s">
        <v>235</v>
      </c>
      <c r="L109" s="18">
        <v>44</v>
      </c>
      <c r="M109" s="7">
        <v>5.42</v>
      </c>
      <c r="N109" s="7">
        <v>61.54</v>
      </c>
      <c r="O109" s="18">
        <v>107</v>
      </c>
    </row>
    <row r="110" spans="1:15" ht="15">
      <c r="A110" s="7">
        <v>9.33</v>
      </c>
      <c r="B110" s="8" t="s">
        <v>236</v>
      </c>
      <c r="C110" s="9">
        <v>43</v>
      </c>
      <c r="D110" s="7">
        <v>6.3</v>
      </c>
      <c r="E110" s="7">
        <v>83.82</v>
      </c>
      <c r="F110" s="9">
        <v>108</v>
      </c>
      <c r="J110" s="7">
        <v>10.119999999999999</v>
      </c>
      <c r="K110" s="8" t="s">
        <v>236</v>
      </c>
      <c r="L110" s="18">
        <v>43</v>
      </c>
      <c r="M110" s="7">
        <v>5.44</v>
      </c>
      <c r="N110" s="7">
        <v>62.02</v>
      </c>
      <c r="O110" s="18">
        <v>108</v>
      </c>
    </row>
    <row r="111" spans="1:15" ht="15">
      <c r="A111" s="7">
        <v>9.3699999999999992</v>
      </c>
      <c r="B111" s="8" t="s">
        <v>237</v>
      </c>
      <c r="C111" s="9">
        <v>42</v>
      </c>
      <c r="D111" s="7">
        <v>6.32</v>
      </c>
      <c r="E111" s="7">
        <v>84.46</v>
      </c>
      <c r="F111" s="9">
        <v>109</v>
      </c>
      <c r="J111" s="7">
        <v>10.16</v>
      </c>
      <c r="K111" s="8" t="s">
        <v>237</v>
      </c>
      <c r="L111" s="18">
        <v>42</v>
      </c>
      <c r="M111" s="7">
        <v>5.47</v>
      </c>
      <c r="N111" s="7">
        <v>62.5</v>
      </c>
      <c r="O111" s="18">
        <v>109</v>
      </c>
    </row>
    <row r="112" spans="1:15" ht="15">
      <c r="A112" s="10">
        <v>9.4</v>
      </c>
      <c r="B112" s="8" t="s">
        <v>238</v>
      </c>
      <c r="C112" s="11">
        <v>41</v>
      </c>
      <c r="D112" s="10">
        <v>6.35</v>
      </c>
      <c r="E112" s="10">
        <v>85.12</v>
      </c>
      <c r="F112" s="11">
        <v>110</v>
      </c>
      <c r="J112" s="10">
        <v>10.199999999999999</v>
      </c>
      <c r="K112" s="8" t="s">
        <v>238</v>
      </c>
      <c r="L112" s="19">
        <v>41</v>
      </c>
      <c r="M112" s="10">
        <v>5.5</v>
      </c>
      <c r="N112" s="10">
        <v>62.98</v>
      </c>
      <c r="O112" s="19">
        <v>110</v>
      </c>
    </row>
    <row r="113" spans="1:15" ht="15">
      <c r="A113" s="7">
        <v>9.44</v>
      </c>
      <c r="B113" s="8" t="s">
        <v>239</v>
      </c>
      <c r="C113" s="9">
        <v>40</v>
      </c>
      <c r="D113" s="7">
        <v>6.37</v>
      </c>
      <c r="E113" s="7">
        <v>85.76</v>
      </c>
      <c r="F113" s="9">
        <v>111</v>
      </c>
      <c r="J113" s="7">
        <v>10.24</v>
      </c>
      <c r="K113" s="8" t="s">
        <v>239</v>
      </c>
      <c r="L113" s="18">
        <v>40</v>
      </c>
      <c r="M113" s="7">
        <v>5.54</v>
      </c>
      <c r="N113" s="7">
        <v>63.46</v>
      </c>
      <c r="O113" s="18">
        <v>111</v>
      </c>
    </row>
    <row r="114" spans="1:15" ht="15">
      <c r="A114" s="7">
        <v>9.48</v>
      </c>
      <c r="B114" s="8" t="s">
        <v>240</v>
      </c>
      <c r="C114" s="9">
        <v>39</v>
      </c>
      <c r="D114" s="7">
        <v>6.39</v>
      </c>
      <c r="E114" s="7">
        <v>86.42</v>
      </c>
      <c r="F114" s="9">
        <v>112</v>
      </c>
      <c r="J114" s="7">
        <v>10.29</v>
      </c>
      <c r="K114" s="8" t="s">
        <v>240</v>
      </c>
      <c r="L114" s="18">
        <v>39</v>
      </c>
      <c r="M114" s="7">
        <v>5.57</v>
      </c>
      <c r="N114" s="7">
        <v>63.94</v>
      </c>
      <c r="O114" s="18">
        <v>112</v>
      </c>
    </row>
    <row r="115" spans="1:15" ht="15">
      <c r="A115" s="7">
        <v>9.52</v>
      </c>
      <c r="B115" s="8" t="s">
        <v>241</v>
      </c>
      <c r="C115" s="9">
        <v>38</v>
      </c>
      <c r="D115" s="7">
        <v>6.41</v>
      </c>
      <c r="E115" s="7">
        <v>87.06</v>
      </c>
      <c r="F115" s="9">
        <v>113</v>
      </c>
      <c r="J115" s="7">
        <v>10.33</v>
      </c>
      <c r="K115" s="8" t="s">
        <v>241</v>
      </c>
      <c r="L115" s="18">
        <v>38</v>
      </c>
      <c r="M115" s="7">
        <v>5.59</v>
      </c>
      <c r="N115" s="7">
        <v>64.42</v>
      </c>
      <c r="O115" s="18">
        <v>113</v>
      </c>
    </row>
    <row r="116" spans="1:15" ht="15">
      <c r="A116" s="7">
        <v>9.56</v>
      </c>
      <c r="B116" s="8" t="s">
        <v>242</v>
      </c>
      <c r="C116" s="9">
        <v>37</v>
      </c>
      <c r="D116" s="7">
        <v>6.43</v>
      </c>
      <c r="E116" s="7">
        <v>87.72</v>
      </c>
      <c r="F116" s="9">
        <v>114</v>
      </c>
      <c r="J116" s="7">
        <v>10.37</v>
      </c>
      <c r="K116" s="8" t="s">
        <v>242</v>
      </c>
      <c r="L116" s="18">
        <v>37</v>
      </c>
      <c r="M116" s="7">
        <v>5.61</v>
      </c>
      <c r="N116" s="7">
        <v>64.900000000000006</v>
      </c>
      <c r="O116" s="18">
        <v>114</v>
      </c>
    </row>
    <row r="117" spans="1:15" ht="15">
      <c r="A117" s="7">
        <v>9.6</v>
      </c>
      <c r="B117" s="8" t="s">
        <v>243</v>
      </c>
      <c r="C117" s="9">
        <v>36</v>
      </c>
      <c r="D117" s="7">
        <v>6.45</v>
      </c>
      <c r="E117" s="7">
        <v>88.36</v>
      </c>
      <c r="F117" s="9">
        <v>115</v>
      </c>
      <c r="J117" s="7">
        <v>10.41</v>
      </c>
      <c r="K117" s="8" t="s">
        <v>243</v>
      </c>
      <c r="L117" s="18">
        <v>36</v>
      </c>
      <c r="M117" s="7">
        <v>5.64</v>
      </c>
      <c r="N117" s="7">
        <v>65.38</v>
      </c>
      <c r="O117" s="18">
        <v>115</v>
      </c>
    </row>
    <row r="118" spans="1:15" ht="15">
      <c r="A118" s="7">
        <v>9.64</v>
      </c>
      <c r="B118" s="8" t="s">
        <v>244</v>
      </c>
      <c r="C118" s="9">
        <v>35</v>
      </c>
      <c r="D118" s="7">
        <v>6.47</v>
      </c>
      <c r="E118" s="7">
        <v>89.02</v>
      </c>
      <c r="F118" s="9">
        <v>116</v>
      </c>
      <c r="J118" s="7">
        <v>10.46</v>
      </c>
      <c r="K118" s="8" t="s">
        <v>244</v>
      </c>
      <c r="L118" s="18">
        <v>35</v>
      </c>
      <c r="M118" s="7">
        <v>5.66</v>
      </c>
      <c r="N118" s="7">
        <v>65.86</v>
      </c>
      <c r="O118" s="18">
        <v>116</v>
      </c>
    </row>
    <row r="119" spans="1:15" ht="15">
      <c r="A119" s="7">
        <v>9.68</v>
      </c>
      <c r="B119" s="8" t="s">
        <v>245</v>
      </c>
      <c r="C119" s="9">
        <v>34</v>
      </c>
      <c r="D119" s="7">
        <v>6.49</v>
      </c>
      <c r="E119" s="7">
        <v>89.66</v>
      </c>
      <c r="F119" s="9">
        <v>117</v>
      </c>
      <c r="J119" s="7">
        <v>10.5</v>
      </c>
      <c r="K119" s="8" t="s">
        <v>245</v>
      </c>
      <c r="L119" s="18">
        <v>34</v>
      </c>
      <c r="M119" s="7">
        <v>5.68</v>
      </c>
      <c r="N119" s="7">
        <v>66.34</v>
      </c>
      <c r="O119" s="18">
        <v>117</v>
      </c>
    </row>
    <row r="120" spans="1:15" ht="15">
      <c r="A120" s="7">
        <v>9.73</v>
      </c>
      <c r="B120" s="8" t="s">
        <v>246</v>
      </c>
      <c r="C120" s="9">
        <v>33</v>
      </c>
      <c r="D120" s="7">
        <v>6.51</v>
      </c>
      <c r="E120" s="7">
        <v>90.3</v>
      </c>
      <c r="F120" s="9">
        <v>118</v>
      </c>
      <c r="J120" s="7">
        <v>10.55</v>
      </c>
      <c r="K120" s="8" t="s">
        <v>246</v>
      </c>
      <c r="L120" s="18">
        <v>33</v>
      </c>
      <c r="M120" s="7">
        <v>5.71</v>
      </c>
      <c r="N120" s="7">
        <v>66.819999999999993</v>
      </c>
      <c r="O120" s="18">
        <v>118</v>
      </c>
    </row>
    <row r="121" spans="1:15" ht="15">
      <c r="A121" s="7">
        <v>9.77</v>
      </c>
      <c r="B121" s="8" t="s">
        <v>247</v>
      </c>
      <c r="C121" s="9">
        <v>32</v>
      </c>
      <c r="D121" s="7">
        <v>6.53</v>
      </c>
      <c r="E121" s="7">
        <v>90.96</v>
      </c>
      <c r="F121" s="9">
        <v>119</v>
      </c>
      <c r="J121" s="7">
        <v>10.6</v>
      </c>
      <c r="K121" s="8" t="s">
        <v>247</v>
      </c>
      <c r="L121" s="18">
        <v>32</v>
      </c>
      <c r="M121" s="7">
        <v>5.73</v>
      </c>
      <c r="N121" s="7">
        <v>67.3</v>
      </c>
      <c r="O121" s="18">
        <v>119</v>
      </c>
    </row>
    <row r="122" spans="1:15" ht="15">
      <c r="A122" s="10">
        <v>9.81</v>
      </c>
      <c r="B122" s="8" t="s">
        <v>248</v>
      </c>
      <c r="C122" s="11">
        <v>31</v>
      </c>
      <c r="D122" s="10">
        <v>6.55</v>
      </c>
      <c r="E122" s="10">
        <v>91.6</v>
      </c>
      <c r="F122" s="11">
        <v>120</v>
      </c>
      <c r="J122" s="10">
        <v>10.64</v>
      </c>
      <c r="K122" s="8" t="s">
        <v>248</v>
      </c>
      <c r="L122" s="19">
        <v>31</v>
      </c>
      <c r="M122" s="10">
        <v>5.75</v>
      </c>
      <c r="N122" s="10">
        <v>67.78</v>
      </c>
      <c r="O122" s="19">
        <v>120</v>
      </c>
    </row>
    <row r="123" spans="1:15" ht="15">
      <c r="A123" s="7">
        <v>9.86</v>
      </c>
      <c r="B123" s="8" t="s">
        <v>249</v>
      </c>
      <c r="C123" s="9">
        <v>30</v>
      </c>
      <c r="D123" s="7">
        <v>6.57</v>
      </c>
      <c r="E123" s="7">
        <v>92.24</v>
      </c>
      <c r="F123" s="9">
        <v>121</v>
      </c>
      <c r="J123" s="7">
        <v>10.69</v>
      </c>
      <c r="K123" s="8" t="s">
        <v>249</v>
      </c>
      <c r="L123" s="18">
        <v>30</v>
      </c>
      <c r="M123" s="7">
        <v>5.76</v>
      </c>
      <c r="N123" s="7">
        <v>68.260000000000005</v>
      </c>
      <c r="O123" s="18">
        <v>121</v>
      </c>
    </row>
    <row r="124" spans="1:15" ht="15">
      <c r="A124" s="7">
        <v>9.9</v>
      </c>
      <c r="B124" s="8" t="s">
        <v>250</v>
      </c>
      <c r="C124" s="9">
        <v>29</v>
      </c>
      <c r="D124" s="7">
        <v>6.59</v>
      </c>
      <c r="E124" s="7">
        <v>92.88</v>
      </c>
      <c r="F124" s="9">
        <v>122</v>
      </c>
      <c r="J124" s="7">
        <v>10.74</v>
      </c>
      <c r="K124" s="8" t="s">
        <v>250</v>
      </c>
      <c r="L124" s="18">
        <v>29</v>
      </c>
      <c r="M124" s="7">
        <v>5.78</v>
      </c>
      <c r="N124" s="7">
        <v>68.66</v>
      </c>
      <c r="O124" s="18">
        <v>122</v>
      </c>
    </row>
    <row r="125" spans="1:15" ht="15">
      <c r="A125" s="7">
        <v>9.9499999999999993</v>
      </c>
      <c r="B125" s="8" t="s">
        <v>251</v>
      </c>
      <c r="C125" s="9">
        <v>28</v>
      </c>
      <c r="D125" s="7">
        <v>6.6</v>
      </c>
      <c r="E125" s="7">
        <v>93.54</v>
      </c>
      <c r="F125" s="9">
        <v>123</v>
      </c>
      <c r="J125" s="7">
        <v>10.79</v>
      </c>
      <c r="K125" s="8" t="s">
        <v>251</v>
      </c>
      <c r="L125" s="18">
        <v>28</v>
      </c>
      <c r="M125" s="7">
        <v>5.79</v>
      </c>
      <c r="N125" s="7">
        <v>69.22</v>
      </c>
      <c r="O125" s="18">
        <v>123</v>
      </c>
    </row>
    <row r="126" spans="1:15" ht="15">
      <c r="A126" s="7">
        <v>9.99</v>
      </c>
      <c r="B126" s="8" t="s">
        <v>252</v>
      </c>
      <c r="C126" s="9">
        <v>27</v>
      </c>
      <c r="D126" s="7">
        <v>6.62</v>
      </c>
      <c r="E126" s="7">
        <v>94.18</v>
      </c>
      <c r="F126" s="9">
        <v>124</v>
      </c>
      <c r="J126" s="7">
        <v>10.84</v>
      </c>
      <c r="K126" s="8" t="s">
        <v>252</v>
      </c>
      <c r="L126" s="18">
        <v>27</v>
      </c>
      <c r="M126" s="7">
        <v>5.81</v>
      </c>
      <c r="N126" s="7">
        <v>69.680000000000007</v>
      </c>
      <c r="O126" s="18">
        <v>124</v>
      </c>
    </row>
    <row r="127" spans="1:15" ht="15">
      <c r="A127" s="7">
        <v>10.039999999999999</v>
      </c>
      <c r="B127" s="8" t="s">
        <v>253</v>
      </c>
      <c r="C127" s="9">
        <v>26</v>
      </c>
      <c r="D127" s="7">
        <v>6.63</v>
      </c>
      <c r="E127" s="7">
        <v>94.82</v>
      </c>
      <c r="F127" s="9">
        <v>125</v>
      </c>
      <c r="J127" s="7">
        <v>10.89</v>
      </c>
      <c r="K127" s="8" t="s">
        <v>253</v>
      </c>
      <c r="L127" s="18">
        <v>26</v>
      </c>
      <c r="M127" s="7">
        <v>5.82</v>
      </c>
      <c r="N127" s="7">
        <v>70.16</v>
      </c>
      <c r="O127" s="18">
        <v>125</v>
      </c>
    </row>
    <row r="128" spans="1:15" ht="15">
      <c r="A128" s="7">
        <v>10.09</v>
      </c>
      <c r="B128" s="8" t="s">
        <v>254</v>
      </c>
      <c r="C128" s="9">
        <v>25</v>
      </c>
      <c r="D128" s="7">
        <v>6.64</v>
      </c>
      <c r="E128" s="7">
        <v>95.46</v>
      </c>
      <c r="F128" s="9">
        <v>126</v>
      </c>
      <c r="J128" s="7">
        <v>10.95</v>
      </c>
      <c r="K128" s="8" t="s">
        <v>254</v>
      </c>
      <c r="L128" s="18">
        <v>25</v>
      </c>
      <c r="M128" s="7">
        <v>5.84</v>
      </c>
      <c r="N128" s="7">
        <v>70.64</v>
      </c>
      <c r="O128" s="18">
        <v>126</v>
      </c>
    </row>
    <row r="129" spans="1:15" ht="15">
      <c r="A129" s="7">
        <v>10.14</v>
      </c>
      <c r="B129" s="8" t="s">
        <v>255</v>
      </c>
      <c r="C129" s="9">
        <v>24</v>
      </c>
      <c r="D129" s="7">
        <v>6.66</v>
      </c>
      <c r="E129" s="7">
        <v>96.1</v>
      </c>
      <c r="F129" s="9">
        <v>127</v>
      </c>
      <c r="J129" s="7">
        <v>11</v>
      </c>
      <c r="K129" s="8" t="s">
        <v>255</v>
      </c>
      <c r="L129" s="18">
        <v>24</v>
      </c>
      <c r="M129" s="7">
        <v>5.85</v>
      </c>
      <c r="N129" s="7">
        <v>71.12</v>
      </c>
      <c r="O129" s="18">
        <v>127</v>
      </c>
    </row>
    <row r="130" spans="1:15" ht="15">
      <c r="A130" s="7">
        <v>10.19</v>
      </c>
      <c r="B130" s="8" t="s">
        <v>256</v>
      </c>
      <c r="C130" s="9">
        <v>23</v>
      </c>
      <c r="D130" s="7">
        <v>6.67</v>
      </c>
      <c r="E130" s="7">
        <v>96.74</v>
      </c>
      <c r="F130" s="9">
        <v>128</v>
      </c>
      <c r="J130" s="7">
        <v>11.05</v>
      </c>
      <c r="K130" s="8" t="s">
        <v>256</v>
      </c>
      <c r="L130" s="18">
        <v>23</v>
      </c>
      <c r="M130" s="7">
        <v>5.87</v>
      </c>
      <c r="N130" s="7">
        <v>71.599999999999994</v>
      </c>
      <c r="O130" s="18">
        <v>128</v>
      </c>
    </row>
    <row r="131" spans="1:15" ht="15">
      <c r="A131" s="7">
        <v>10.24</v>
      </c>
      <c r="B131" s="8" t="s">
        <v>257</v>
      </c>
      <c r="C131" s="9">
        <v>22</v>
      </c>
      <c r="D131" s="7">
        <v>6.69</v>
      </c>
      <c r="E131" s="7">
        <v>97.38</v>
      </c>
      <c r="F131" s="9">
        <v>129</v>
      </c>
      <c r="J131" s="7">
        <v>11.11</v>
      </c>
      <c r="K131" s="8" t="s">
        <v>257</v>
      </c>
      <c r="L131" s="18">
        <v>22</v>
      </c>
      <c r="M131" s="7">
        <v>5.88</v>
      </c>
      <c r="N131" s="7">
        <v>72.06</v>
      </c>
      <c r="O131" s="18">
        <v>129</v>
      </c>
    </row>
    <row r="132" spans="1:15" ht="15">
      <c r="A132" s="10">
        <v>10.29</v>
      </c>
      <c r="B132" s="8" t="s">
        <v>258</v>
      </c>
      <c r="C132" s="11">
        <v>21</v>
      </c>
      <c r="D132" s="10">
        <v>6.7</v>
      </c>
      <c r="E132" s="10">
        <v>98.02</v>
      </c>
      <c r="F132" s="11">
        <v>130</v>
      </c>
      <c r="J132" s="10">
        <v>11.17</v>
      </c>
      <c r="K132" s="8" t="s">
        <v>258</v>
      </c>
      <c r="L132" s="19">
        <v>21</v>
      </c>
      <c r="M132" s="10">
        <v>5.9</v>
      </c>
      <c r="N132" s="10">
        <v>72.540000000000006</v>
      </c>
      <c r="O132" s="19">
        <v>130</v>
      </c>
    </row>
    <row r="133" spans="1:15" ht="15">
      <c r="A133" s="7">
        <v>10.33</v>
      </c>
      <c r="B133" s="8" t="s">
        <v>259</v>
      </c>
      <c r="C133" s="9">
        <v>20</v>
      </c>
      <c r="D133" s="7">
        <v>6.72</v>
      </c>
      <c r="E133" s="7">
        <v>98.66</v>
      </c>
      <c r="F133" s="9">
        <v>131</v>
      </c>
      <c r="J133" s="7">
        <v>11.23</v>
      </c>
      <c r="K133" s="8" t="s">
        <v>259</v>
      </c>
      <c r="L133" s="18">
        <v>20</v>
      </c>
      <c r="M133" s="7">
        <v>5.91</v>
      </c>
      <c r="N133" s="7">
        <v>73.02</v>
      </c>
      <c r="O133" s="18">
        <v>131</v>
      </c>
    </row>
    <row r="134" spans="1:15" ht="15">
      <c r="A134" s="7">
        <v>10.4</v>
      </c>
      <c r="B134" s="8" t="s">
        <v>260</v>
      </c>
      <c r="C134" s="9">
        <v>19</v>
      </c>
      <c r="D134" s="7">
        <v>6.73</v>
      </c>
      <c r="E134" s="7">
        <v>99.3</v>
      </c>
      <c r="F134" s="9">
        <v>132</v>
      </c>
      <c r="J134" s="7">
        <v>11.28</v>
      </c>
      <c r="K134" s="8" t="s">
        <v>260</v>
      </c>
      <c r="L134" s="18">
        <v>19</v>
      </c>
      <c r="M134" s="7">
        <v>5.93</v>
      </c>
      <c r="N134" s="7">
        <v>73.48</v>
      </c>
      <c r="O134" s="18">
        <v>132</v>
      </c>
    </row>
    <row r="135" spans="1:15" ht="15">
      <c r="A135" s="7">
        <v>10.46</v>
      </c>
      <c r="B135" s="8" t="s">
        <v>261</v>
      </c>
      <c r="C135" s="9">
        <v>18</v>
      </c>
      <c r="D135" s="7">
        <v>6.75</v>
      </c>
      <c r="E135" s="7">
        <v>99.94</v>
      </c>
      <c r="F135" s="9">
        <v>133</v>
      </c>
      <c r="J135" s="7">
        <v>11.35</v>
      </c>
      <c r="K135" s="8" t="s">
        <v>261</v>
      </c>
      <c r="L135" s="18">
        <v>18</v>
      </c>
      <c r="M135" s="7">
        <v>5.94</v>
      </c>
      <c r="N135" s="7">
        <v>73.959999999999994</v>
      </c>
      <c r="O135" s="18">
        <v>133</v>
      </c>
    </row>
    <row r="136" spans="1:15" ht="15">
      <c r="A136" s="7">
        <v>10.51</v>
      </c>
      <c r="B136" s="8" t="s">
        <v>262</v>
      </c>
      <c r="C136" s="9">
        <v>17</v>
      </c>
      <c r="D136" s="7">
        <v>6.76</v>
      </c>
      <c r="E136" s="7">
        <v>100.58</v>
      </c>
      <c r="F136" s="9">
        <v>134</v>
      </c>
      <c r="J136" s="7">
        <v>11.41</v>
      </c>
      <c r="K136" s="8" t="s">
        <v>262</v>
      </c>
      <c r="L136" s="18">
        <v>17</v>
      </c>
      <c r="M136" s="7">
        <v>5.96</v>
      </c>
      <c r="N136" s="7">
        <v>74.44</v>
      </c>
      <c r="O136" s="18">
        <v>134</v>
      </c>
    </row>
    <row r="137" spans="1:15" ht="15">
      <c r="A137" s="7">
        <v>10.57</v>
      </c>
      <c r="B137" s="8" t="s">
        <v>263</v>
      </c>
      <c r="C137" s="9">
        <v>16</v>
      </c>
      <c r="D137" s="7">
        <v>6.78</v>
      </c>
      <c r="E137" s="7">
        <v>101.22</v>
      </c>
      <c r="F137" s="9">
        <v>135</v>
      </c>
      <c r="J137" s="7">
        <v>11.47</v>
      </c>
      <c r="K137" s="8" t="s">
        <v>263</v>
      </c>
      <c r="L137" s="18">
        <v>16</v>
      </c>
      <c r="M137" s="7">
        <v>5.97</v>
      </c>
      <c r="N137" s="7">
        <v>74.900000000000006</v>
      </c>
      <c r="O137" s="18">
        <v>135</v>
      </c>
    </row>
    <row r="138" spans="1:15" ht="15">
      <c r="A138" s="7">
        <v>10.63</v>
      </c>
      <c r="B138" s="8" t="s">
        <v>264</v>
      </c>
      <c r="C138" s="9">
        <v>15</v>
      </c>
      <c r="D138" s="7">
        <v>6.79</v>
      </c>
      <c r="E138" s="7">
        <v>101.86</v>
      </c>
      <c r="F138" s="9">
        <v>136</v>
      </c>
      <c r="J138" s="7">
        <v>11.54</v>
      </c>
      <c r="K138" s="8" t="s">
        <v>264</v>
      </c>
      <c r="L138" s="18">
        <v>15</v>
      </c>
      <c r="M138" s="7">
        <v>5.99</v>
      </c>
      <c r="N138" s="7">
        <v>75.38</v>
      </c>
      <c r="O138" s="18">
        <v>136</v>
      </c>
    </row>
    <row r="139" spans="1:15" ht="15">
      <c r="A139" s="7">
        <v>10.7</v>
      </c>
      <c r="B139" s="8" t="s">
        <v>265</v>
      </c>
      <c r="C139" s="9">
        <v>14</v>
      </c>
      <c r="D139" s="7">
        <v>6.81</v>
      </c>
      <c r="E139" s="7">
        <v>102.5</v>
      </c>
      <c r="F139" s="9">
        <v>137</v>
      </c>
      <c r="J139" s="7">
        <v>11.61</v>
      </c>
      <c r="K139" s="8" t="s">
        <v>265</v>
      </c>
      <c r="L139" s="18">
        <v>14</v>
      </c>
      <c r="M139" s="7">
        <v>6</v>
      </c>
      <c r="N139" s="7">
        <v>75.84</v>
      </c>
      <c r="O139" s="18">
        <v>137</v>
      </c>
    </row>
    <row r="140" spans="1:15" ht="15">
      <c r="A140" s="7">
        <v>10.76</v>
      </c>
      <c r="B140" s="8" t="s">
        <v>266</v>
      </c>
      <c r="C140" s="9">
        <v>13</v>
      </c>
      <c r="D140" s="7">
        <v>6.82</v>
      </c>
      <c r="E140" s="7">
        <v>103.12</v>
      </c>
      <c r="F140" s="9">
        <v>138</v>
      </c>
      <c r="J140" s="7">
        <v>11.68</v>
      </c>
      <c r="K140" s="8" t="s">
        <v>266</v>
      </c>
      <c r="L140" s="18">
        <v>13</v>
      </c>
      <c r="M140" s="7">
        <v>6.02</v>
      </c>
      <c r="N140" s="7">
        <v>76.319999999999993</v>
      </c>
      <c r="O140" s="18">
        <v>138</v>
      </c>
    </row>
    <row r="141" spans="1:15" ht="15">
      <c r="A141" s="7">
        <v>10.83</v>
      </c>
      <c r="B141" s="8" t="s">
        <v>267</v>
      </c>
      <c r="C141" s="9">
        <v>12</v>
      </c>
      <c r="D141" s="7">
        <v>6.84</v>
      </c>
      <c r="E141" s="7">
        <v>103.76</v>
      </c>
      <c r="F141" s="9">
        <v>139</v>
      </c>
      <c r="J141" s="7">
        <v>11.75</v>
      </c>
      <c r="K141" s="8" t="s">
        <v>267</v>
      </c>
      <c r="L141" s="18">
        <v>12</v>
      </c>
      <c r="M141" s="7">
        <v>6.03</v>
      </c>
      <c r="N141" s="7">
        <v>76.78</v>
      </c>
      <c r="O141" s="18">
        <v>139</v>
      </c>
    </row>
    <row r="142" spans="1:15" ht="15">
      <c r="A142" s="10">
        <v>10.9</v>
      </c>
      <c r="B142" s="8" t="s">
        <v>268</v>
      </c>
      <c r="C142" s="11">
        <v>11</v>
      </c>
      <c r="D142" s="10">
        <v>6.85</v>
      </c>
      <c r="E142" s="10">
        <v>104.4</v>
      </c>
      <c r="F142" s="11">
        <v>140</v>
      </c>
      <c r="J142" s="10">
        <v>11.83</v>
      </c>
      <c r="K142" s="8" t="s">
        <v>268</v>
      </c>
      <c r="L142" s="19">
        <v>11</v>
      </c>
      <c r="M142" s="10">
        <v>6.05</v>
      </c>
      <c r="N142" s="10">
        <v>77.260000000000005</v>
      </c>
      <c r="O142" s="19">
        <v>140</v>
      </c>
    </row>
    <row r="143" spans="1:15" ht="15">
      <c r="A143" s="7">
        <v>10.97</v>
      </c>
      <c r="B143" s="8" t="s">
        <v>269</v>
      </c>
      <c r="C143" s="9">
        <v>10</v>
      </c>
      <c r="D143" s="7">
        <v>6.87</v>
      </c>
      <c r="E143" s="7">
        <v>105</v>
      </c>
      <c r="F143" s="9">
        <v>141</v>
      </c>
      <c r="J143" s="7">
        <v>11.91</v>
      </c>
      <c r="K143" s="8" t="s">
        <v>269</v>
      </c>
      <c r="L143" s="18">
        <v>10</v>
      </c>
      <c r="M143" s="7">
        <v>6.06</v>
      </c>
      <c r="N143" s="7">
        <v>77.72</v>
      </c>
      <c r="O143" s="18">
        <v>141</v>
      </c>
    </row>
    <row r="144" spans="1:15" ht="15">
      <c r="A144" s="7">
        <v>11.05</v>
      </c>
      <c r="B144" s="8" t="s">
        <v>270</v>
      </c>
      <c r="C144" s="9">
        <v>9</v>
      </c>
      <c r="D144" s="7">
        <v>6.88</v>
      </c>
      <c r="E144" s="7">
        <v>105.66</v>
      </c>
      <c r="F144" s="9">
        <v>142</v>
      </c>
      <c r="J144" s="7">
        <v>11.99</v>
      </c>
      <c r="K144" s="8" t="s">
        <v>270</v>
      </c>
      <c r="L144" s="18">
        <v>9</v>
      </c>
      <c r="M144" s="7">
        <v>6.08</v>
      </c>
      <c r="N144" s="7">
        <v>78.2</v>
      </c>
      <c r="O144" s="18">
        <v>142</v>
      </c>
    </row>
    <row r="145" spans="1:15" ht="15">
      <c r="A145" s="7">
        <v>11.13</v>
      </c>
      <c r="B145" s="8" t="s">
        <v>271</v>
      </c>
      <c r="C145" s="9">
        <v>8</v>
      </c>
      <c r="D145" s="7">
        <v>6.9</v>
      </c>
      <c r="E145" s="7">
        <v>106.3</v>
      </c>
      <c r="F145" s="9">
        <v>143</v>
      </c>
      <c r="J145" s="7">
        <v>12.08</v>
      </c>
      <c r="K145" s="8" t="s">
        <v>271</v>
      </c>
      <c r="L145" s="18">
        <v>8</v>
      </c>
      <c r="M145" s="7">
        <v>6.09</v>
      </c>
      <c r="N145" s="7">
        <v>78.66</v>
      </c>
      <c r="O145" s="18">
        <v>143</v>
      </c>
    </row>
    <row r="146" spans="1:15" ht="15">
      <c r="A146" s="7">
        <v>11.22</v>
      </c>
      <c r="B146" s="8" t="s">
        <v>272</v>
      </c>
      <c r="C146" s="9">
        <v>7</v>
      </c>
      <c r="D146" s="7">
        <v>6.91</v>
      </c>
      <c r="E146" s="7">
        <v>106.94</v>
      </c>
      <c r="F146" s="9">
        <v>144</v>
      </c>
      <c r="J146" s="7">
        <v>12.17</v>
      </c>
      <c r="K146" s="8" t="s">
        <v>272</v>
      </c>
      <c r="L146" s="18">
        <v>7</v>
      </c>
      <c r="M146" s="7">
        <v>6.11</v>
      </c>
      <c r="N146" s="7">
        <v>79.14</v>
      </c>
      <c r="O146" s="18">
        <v>144</v>
      </c>
    </row>
    <row r="147" spans="1:15" ht="15">
      <c r="A147" s="7">
        <v>11.31</v>
      </c>
      <c r="B147" s="8" t="s">
        <v>273</v>
      </c>
      <c r="C147" s="9">
        <v>6</v>
      </c>
      <c r="D147" s="7">
        <v>6.92</v>
      </c>
      <c r="E147" s="7">
        <v>107.56</v>
      </c>
      <c r="F147" s="9">
        <v>145</v>
      </c>
      <c r="J147" s="7">
        <v>12.27</v>
      </c>
      <c r="K147" s="8" t="s">
        <v>273</v>
      </c>
      <c r="L147" s="18">
        <v>6</v>
      </c>
      <c r="M147" s="7">
        <v>6.13</v>
      </c>
      <c r="N147" s="7">
        <v>79.599999999999994</v>
      </c>
      <c r="O147" s="18">
        <v>145</v>
      </c>
    </row>
    <row r="148" spans="1:15" ht="15">
      <c r="A148" s="7">
        <v>11.4</v>
      </c>
      <c r="B148" s="8" t="s">
        <v>274</v>
      </c>
      <c r="C148" s="9">
        <v>5</v>
      </c>
      <c r="D148" s="7">
        <v>6.94</v>
      </c>
      <c r="E148" s="7">
        <v>108.2</v>
      </c>
      <c r="F148" s="9">
        <v>146</v>
      </c>
      <c r="J148" s="7">
        <v>12.37</v>
      </c>
      <c r="K148" s="8" t="s">
        <v>274</v>
      </c>
      <c r="L148" s="18">
        <v>5</v>
      </c>
      <c r="M148" s="7">
        <v>6.14</v>
      </c>
      <c r="N148" s="7">
        <v>80.06</v>
      </c>
      <c r="O148" s="18">
        <v>146</v>
      </c>
    </row>
    <row r="149" spans="1:15" ht="15">
      <c r="A149" s="7">
        <v>11.51</v>
      </c>
      <c r="B149" s="8" t="s">
        <v>275</v>
      </c>
      <c r="C149" s="9">
        <v>4</v>
      </c>
      <c r="D149" s="7">
        <v>6.96</v>
      </c>
      <c r="E149" s="7">
        <v>108.84</v>
      </c>
      <c r="F149" s="9">
        <v>147</v>
      </c>
      <c r="J149" s="7">
        <v>12.49</v>
      </c>
      <c r="K149" s="8" t="s">
        <v>275</v>
      </c>
      <c r="L149" s="18">
        <v>4</v>
      </c>
      <c r="M149" s="7">
        <v>6.16</v>
      </c>
      <c r="N149" s="7">
        <v>80.540000000000006</v>
      </c>
      <c r="O149" s="18">
        <v>147</v>
      </c>
    </row>
    <row r="150" spans="1:15" ht="15">
      <c r="A150" s="7">
        <v>11.63</v>
      </c>
      <c r="B150" s="8" t="s">
        <v>276</v>
      </c>
      <c r="C150" s="9">
        <v>3</v>
      </c>
      <c r="D150" s="7">
        <v>6.97</v>
      </c>
      <c r="E150" s="7">
        <v>109.46</v>
      </c>
      <c r="F150" s="9">
        <v>148</v>
      </c>
      <c r="J150" s="7">
        <v>12.62</v>
      </c>
      <c r="K150" s="8" t="s">
        <v>276</v>
      </c>
      <c r="L150" s="18">
        <v>3</v>
      </c>
      <c r="M150" s="7">
        <v>6.17</v>
      </c>
      <c r="N150" s="7">
        <v>81</v>
      </c>
      <c r="O150" s="18">
        <v>148</v>
      </c>
    </row>
    <row r="151" spans="1:15" ht="15">
      <c r="A151" s="7">
        <v>11.76</v>
      </c>
      <c r="B151" s="8" t="s">
        <v>277</v>
      </c>
      <c r="C151" s="9">
        <v>2</v>
      </c>
      <c r="D151" s="7">
        <v>6.99</v>
      </c>
      <c r="E151" s="7">
        <v>110.1</v>
      </c>
      <c r="F151" s="9">
        <v>149</v>
      </c>
      <c r="J151" s="7">
        <v>12.76</v>
      </c>
      <c r="K151" s="8" t="s">
        <v>277</v>
      </c>
      <c r="L151" s="18">
        <v>2</v>
      </c>
      <c r="M151" s="7">
        <v>6.19</v>
      </c>
      <c r="N151" s="7">
        <v>81.48</v>
      </c>
      <c r="O151" s="18">
        <v>149</v>
      </c>
    </row>
    <row r="152" spans="1:15" ht="15">
      <c r="A152" s="7">
        <v>11.92</v>
      </c>
      <c r="B152" s="8" t="s">
        <v>278</v>
      </c>
      <c r="C152" s="9">
        <v>1</v>
      </c>
      <c r="D152" s="7">
        <v>7</v>
      </c>
      <c r="E152" s="7">
        <v>110.72</v>
      </c>
      <c r="F152" s="9">
        <v>150</v>
      </c>
      <c r="J152" s="7">
        <v>12.93</v>
      </c>
      <c r="K152" s="8" t="s">
        <v>278</v>
      </c>
      <c r="L152" s="18">
        <v>1</v>
      </c>
      <c r="M152" s="7">
        <v>6.2</v>
      </c>
      <c r="N152" s="7">
        <v>81.94</v>
      </c>
      <c r="O152" s="18">
        <v>150</v>
      </c>
    </row>
    <row r="153" spans="1:15" ht="15">
      <c r="A153" s="7">
        <v>60</v>
      </c>
      <c r="B153" s="17" t="s">
        <v>279</v>
      </c>
      <c r="C153" s="9">
        <v>0</v>
      </c>
      <c r="D153" s="7">
        <v>15</v>
      </c>
      <c r="E153" s="7">
        <v>150</v>
      </c>
      <c r="F153" s="9">
        <v>150</v>
      </c>
      <c r="J153" s="2">
        <v>60</v>
      </c>
      <c r="K153" s="8" t="s">
        <v>279</v>
      </c>
      <c r="L153" s="18">
        <v>0</v>
      </c>
      <c r="M153" s="7">
        <v>15</v>
      </c>
      <c r="N153" s="7">
        <v>150</v>
      </c>
      <c r="O153" s="18">
        <v>150</v>
      </c>
    </row>
  </sheetData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6</vt:i4>
      </vt:variant>
    </vt:vector>
  </HeadingPairs>
  <TitlesOfParts>
    <vt:vector size="6" baseType="lpstr">
      <vt:lpstr>programma</vt:lpstr>
      <vt:lpstr>U10Z</vt:lpstr>
      <vt:lpstr>U12Z</vt:lpstr>
      <vt:lpstr>U10M</vt:lpstr>
      <vt:lpstr>U12M</vt:lpstr>
      <vt:lpstr>punkti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Lietotajs</dc:creator>
  <cp:lastModifiedBy>Vika</cp:lastModifiedBy>
  <cp:lastPrinted>2025-06-13T05:31:00Z</cp:lastPrinted>
  <dcterms:created xsi:type="dcterms:W3CDTF">2023-06-02T11:17:00Z</dcterms:created>
  <dcterms:modified xsi:type="dcterms:W3CDTF">2025-06-13T05:43:39Z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4D303A203E5348B88CB9AB531C06CB08_13</vt:lpwstr>
  </property>
  <property fmtid="{D5CDD505-2E9C-101B-9397-08002B2CF9AE}" pid="3" name="KSOProductBuildVer">
    <vt:lpwstr>1033-12.2.0.21179</vt:lpwstr>
  </property>
</Properties>
</file>