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20" yWindow="-120" windowWidth="29040" windowHeight="15720" tabRatio="935" firstSheet="15" activeTab="28"/>
  </bookViews>
  <sheets>
    <sheet name="Titulinis" sheetId="142" r:id="rId1"/>
    <sheet name=" 60 M par." sheetId="3" r:id="rId2"/>
    <sheet name=" 60 M suv." sheetId="115" r:id="rId3"/>
    <sheet name="60 V par." sheetId="7" r:id="rId4"/>
    <sheet name="60 V suv." sheetId="117" r:id="rId5"/>
    <sheet name="200 M par." sheetId="128" r:id="rId6"/>
    <sheet name="200 M suv." sheetId="134" r:id="rId7"/>
    <sheet name="200 V par." sheetId="133" r:id="rId8"/>
    <sheet name="200 V suv." sheetId="135" r:id="rId9"/>
    <sheet name="600 M" sheetId="11" r:id="rId10"/>
    <sheet name="600 M suv." sheetId="119" r:id="rId11"/>
    <sheet name="600 V " sheetId="15" r:id="rId12"/>
    <sheet name="600 V suv." sheetId="121" r:id="rId13"/>
    <sheet name="1000 M par." sheetId="139" r:id="rId14"/>
    <sheet name="1000 M suv." sheetId="138" r:id="rId15"/>
    <sheet name="1000 V" sheetId="141" r:id="rId16"/>
    <sheet name="2000 M" sheetId="107" r:id="rId17"/>
    <sheet name="2000 V" sheetId="18" r:id="rId18"/>
    <sheet name="60bb M par." sheetId="129" r:id="rId19"/>
    <sheet name="60bb M suv." sheetId="132" r:id="rId20"/>
    <sheet name="60bb V par." sheetId="130" r:id="rId21"/>
    <sheet name="60bb V suv." sheetId="131" r:id="rId22"/>
    <sheet name="Aukštis M" sheetId="126" r:id="rId23"/>
    <sheet name="Aukštis V" sheetId="125" r:id="rId24"/>
    <sheet name="Tolis M" sheetId="136" r:id="rId25"/>
    <sheet name="Tolis V" sheetId="124" r:id="rId26"/>
    <sheet name="Trišuolis M" sheetId="122" r:id="rId27"/>
    <sheet name="Trišuolis V" sheetId="123" r:id="rId28"/>
    <sheet name="Rutulys M" sheetId="137" r:id="rId29"/>
    <sheet name="Rutulys V" sheetId="12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10" hidden="1">'600 M suv.'!$A$6:$I$24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3">'[3]3km sp ėj'!#REF!</definedName>
    <definedName name="kvabs" localSheetId="4">'[3]3km sp ėj'!#REF!</definedName>
    <definedName name="kvabs" localSheetId="9">'[3]3km sp ėj'!#REF!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m">'[1]60m bb M'!$U$9:$AK$14</definedName>
    <definedName name="rzfssm" localSheetId="17">#REF!</definedName>
    <definedName name="rzfssm" localSheetId="4">#REF!</definedName>
    <definedName name="rzfssm">#REF!</definedName>
    <definedName name="rzfsv" localSheetId="17">#REF!</definedName>
    <definedName name="rzfsv" localSheetId="4">#REF!</definedName>
    <definedName name="rzfsv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2" localSheetId="17">#REF!</definedName>
    <definedName name="rzim2" localSheetId="4">#REF!</definedName>
    <definedName name="rzim2" localSheetId="9">#REF!</definedName>
    <definedName name="rzim2">#REF!</definedName>
    <definedName name="rzrutm">'[1]Rut M'!$A$7:$M$34</definedName>
    <definedName name="rzrutv">'[1]Rut V'!$A$7:$M$34</definedName>
    <definedName name="rzrutvj">'[1]Rut V(6kg)'!$A$7:$M$34</definedName>
    <definedName name="rzsdfam" localSheetId="17">#REF!</definedName>
    <definedName name="rzsdfam" localSheetId="4">#REF!</definedName>
    <definedName name="rzsdfam">#REF!</definedName>
    <definedName name="rzsfam">'[1]60m bb M'!$B$9:$S$89</definedName>
    <definedName name="rzsfav" localSheetId="17">#REF!</definedName>
    <definedName name="rzsfav" localSheetId="4">#REF!</definedName>
    <definedName name="rzsfav">#REF!</definedName>
    <definedName name="rzsm">'[1]60m M'!$B$8:$R$89</definedName>
    <definedName name="rzssfam" localSheetId="17">#REF!</definedName>
    <definedName name="rzssfam" localSheetId="3">#REF!</definedName>
    <definedName name="rzssfam" localSheetId="4">#REF!</definedName>
    <definedName name="rzssfam" localSheetId="9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7">#REF!</definedName>
    <definedName name="rzswfam" localSheetId="4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 localSheetId="17">#REF!</definedName>
    <definedName name="Sektoriu_Tolis_V_List" localSheetId="4">#REF!</definedName>
    <definedName name="Sektoriu_Tolis_V_List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7">#REF!</definedName>
    <definedName name="tskk" localSheetId="3">#REF!</definedName>
    <definedName name="tskk" localSheetId="4">#REF!</definedName>
    <definedName name="tskk" localSheetId="9">#REF!</definedName>
    <definedName name="tskk">#REF!</definedName>
    <definedName name="uzb">[4]startlist!$E$1:$H$28</definedName>
    <definedName name="vaišis" localSheetId="17">#REF!</definedName>
    <definedName name="vaišis" localSheetId="3">#REF!</definedName>
    <definedName name="vaišis" localSheetId="4">#REF!</definedName>
    <definedName name="vaišis" localSheetId="9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62913" iterateDelta="1E-4"/>
</workbook>
</file>

<file path=xl/calcChain.xml><?xml version="1.0" encoding="utf-8"?>
<calcChain xmlns="http://schemas.openxmlformats.org/spreadsheetml/2006/main">
  <c r="N14" i="137" l="1"/>
  <c r="O14" i="137" s="1"/>
  <c r="N13" i="137"/>
  <c r="O13" i="137" s="1"/>
  <c r="N12" i="137"/>
  <c r="O12" i="137" s="1"/>
  <c r="N11" i="137"/>
  <c r="O11" i="137" s="1"/>
  <c r="N10" i="137"/>
  <c r="O10" i="137" s="1"/>
  <c r="N9" i="137"/>
  <c r="O9" i="137" s="1"/>
  <c r="N8" i="137"/>
  <c r="O8" i="137" s="1"/>
  <c r="N7" i="137"/>
  <c r="O7" i="137" s="1"/>
  <c r="G35" i="133" l="1"/>
  <c r="G34" i="133"/>
  <c r="G33" i="133"/>
  <c r="G32" i="133"/>
  <c r="G30" i="133"/>
  <c r="G29" i="133"/>
  <c r="G28" i="133"/>
  <c r="G27" i="133"/>
  <c r="G25" i="133"/>
  <c r="G24" i="133"/>
  <c r="G23" i="133"/>
  <c r="G22" i="133"/>
  <c r="G20" i="133"/>
  <c r="G19" i="133"/>
  <c r="G18" i="133"/>
  <c r="G17" i="133"/>
  <c r="G15" i="133"/>
  <c r="G14" i="133"/>
  <c r="G13" i="133"/>
  <c r="G12" i="133"/>
  <c r="G10" i="133"/>
  <c r="G9" i="133"/>
  <c r="G8" i="133"/>
  <c r="G7" i="133"/>
  <c r="M17" i="136"/>
  <c r="N17" i="136"/>
  <c r="M16" i="136"/>
  <c r="N16" i="136"/>
  <c r="M15" i="136"/>
  <c r="N15" i="136"/>
  <c r="M14" i="136"/>
  <c r="N14" i="136"/>
  <c r="M13" i="136"/>
  <c r="N13" i="136"/>
  <c r="M12" i="136"/>
  <c r="N12" i="136"/>
  <c r="M11" i="136"/>
  <c r="N11" i="136"/>
  <c r="M10" i="136"/>
  <c r="N10" i="136"/>
  <c r="M9" i="136"/>
  <c r="N9" i="136"/>
  <c r="M8" i="136"/>
  <c r="N8" i="136"/>
  <c r="M7" i="136"/>
  <c r="N7" i="136"/>
  <c r="N7" i="127"/>
  <c r="O7" i="127"/>
  <c r="N8" i="127"/>
  <c r="O8" i="127"/>
  <c r="N9" i="127"/>
  <c r="O9" i="127"/>
  <c r="N10" i="127"/>
  <c r="O10" i="127"/>
  <c r="N11" i="127"/>
  <c r="O11" i="127"/>
  <c r="N12" i="127"/>
  <c r="O12" i="127"/>
  <c r="N13" i="127"/>
  <c r="O13" i="127"/>
  <c r="N14" i="127"/>
  <c r="O14" i="127"/>
  <c r="N15" i="127"/>
  <c r="O15" i="127"/>
  <c r="N16" i="127"/>
  <c r="O16" i="127"/>
  <c r="N7" i="124"/>
  <c r="O7" i="124"/>
  <c r="N8" i="124"/>
  <c r="O8" i="124"/>
  <c r="N9" i="124"/>
  <c r="O9" i="124"/>
  <c r="N10" i="124"/>
  <c r="O10" i="124"/>
  <c r="N11" i="124"/>
  <c r="O11" i="124"/>
  <c r="N12" i="124"/>
  <c r="O12" i="124"/>
  <c r="N13" i="124"/>
  <c r="O13" i="124"/>
  <c r="N14" i="124"/>
  <c r="O14" i="124"/>
  <c r="N15" i="124"/>
  <c r="O15" i="124"/>
  <c r="N16" i="124"/>
  <c r="O16" i="124"/>
  <c r="N17" i="124"/>
  <c r="O17" i="124"/>
  <c r="N18" i="124"/>
  <c r="O18" i="124"/>
  <c r="N19" i="124"/>
  <c r="O19" i="124"/>
  <c r="N20" i="124"/>
  <c r="N7" i="123"/>
  <c r="O7" i="123"/>
  <c r="N8" i="123"/>
  <c r="O8" i="123"/>
  <c r="N9" i="123"/>
  <c r="O9" i="123"/>
  <c r="N10" i="123"/>
  <c r="O10" i="123"/>
  <c r="N11" i="123"/>
  <c r="O11" i="123"/>
  <c r="N12" i="123"/>
  <c r="O12" i="123"/>
  <c r="N13" i="123"/>
  <c r="O13" i="123"/>
  <c r="O14" i="123"/>
  <c r="O15" i="123"/>
  <c r="O16" i="123"/>
  <c r="N7" i="122"/>
  <c r="O7" i="122"/>
  <c r="N8" i="122"/>
  <c r="O8" i="122"/>
  <c r="N9" i="122"/>
  <c r="O9" i="122"/>
  <c r="N10" i="122"/>
  <c r="O10" i="122"/>
  <c r="N11" i="122"/>
  <c r="O11" i="122"/>
  <c r="N12" i="122"/>
  <c r="O12" i="122"/>
  <c r="N13" i="122"/>
  <c r="O13" i="122"/>
  <c r="N14" i="122"/>
  <c r="O14" i="122"/>
  <c r="L8" i="125"/>
  <c r="L9" i="125"/>
  <c r="L10" i="125"/>
  <c r="L11" i="125"/>
  <c r="L12" i="125"/>
  <c r="L6" i="126"/>
  <c r="L7" i="126"/>
  <c r="L8" i="126"/>
  <c r="L9" i="126"/>
  <c r="L10" i="126"/>
  <c r="L11" i="126"/>
  <c r="L12" i="126"/>
  <c r="L13" i="126"/>
  <c r="L14" i="126"/>
  <c r="L15" i="126"/>
  <c r="H7" i="131"/>
  <c r="H9" i="131"/>
  <c r="H10" i="131"/>
  <c r="H11" i="131"/>
  <c r="H12" i="131"/>
  <c r="H13" i="131"/>
  <c r="H14" i="131"/>
  <c r="H15" i="131"/>
  <c r="H16" i="131"/>
  <c r="G7" i="130"/>
  <c r="G8" i="130"/>
  <c r="G9" i="130"/>
  <c r="G10" i="130"/>
  <c r="G11" i="130"/>
  <c r="G12" i="130"/>
  <c r="G14" i="130"/>
  <c r="G15" i="130"/>
  <c r="G16" i="130"/>
  <c r="G17" i="130"/>
  <c r="G18" i="130"/>
  <c r="G19" i="130"/>
  <c r="H7" i="132"/>
  <c r="H8" i="132"/>
  <c r="H9" i="132"/>
  <c r="H10" i="132"/>
  <c r="H11" i="132"/>
  <c r="H12" i="132"/>
  <c r="H13" i="132"/>
  <c r="H14" i="132"/>
  <c r="H15" i="132"/>
  <c r="H16" i="132"/>
  <c r="G7" i="129"/>
  <c r="G8" i="129"/>
  <c r="G9" i="129"/>
  <c r="G10" i="129"/>
  <c r="G11" i="129"/>
  <c r="G12" i="129"/>
  <c r="G14" i="129"/>
  <c r="G15" i="129"/>
  <c r="G16" i="129"/>
  <c r="G17" i="129"/>
  <c r="G18" i="129"/>
  <c r="G19" i="129"/>
  <c r="I8" i="18"/>
  <c r="I9" i="18"/>
  <c r="I10" i="18"/>
  <c r="I11" i="18"/>
  <c r="I12" i="18"/>
  <c r="I13" i="18"/>
  <c r="I14" i="18"/>
  <c r="I15" i="18"/>
  <c r="I16" i="18"/>
  <c r="H8" i="107"/>
  <c r="H9" i="107"/>
  <c r="H10" i="107"/>
  <c r="H11" i="107"/>
  <c r="H12" i="107"/>
  <c r="H13" i="107"/>
  <c r="H17" i="107"/>
  <c r="H7" i="141"/>
  <c r="H8" i="141"/>
  <c r="H9" i="141"/>
  <c r="H10" i="141"/>
  <c r="H11" i="141"/>
  <c r="H12" i="141"/>
  <c r="H13" i="141"/>
  <c r="H14" i="141"/>
  <c r="H15" i="141"/>
  <c r="H16" i="141"/>
  <c r="H17" i="141"/>
  <c r="H18" i="141"/>
  <c r="H19" i="141"/>
  <c r="H7" i="138"/>
  <c r="H8" i="138"/>
  <c r="H9" i="138"/>
  <c r="H10" i="138"/>
  <c r="H11" i="138"/>
  <c r="H12" i="138"/>
  <c r="H13" i="138"/>
  <c r="H14" i="138"/>
  <c r="H15" i="138"/>
  <c r="H16" i="138"/>
  <c r="H17" i="138"/>
  <c r="H18" i="138"/>
  <c r="H19" i="138"/>
  <c r="H20" i="138"/>
  <c r="H7" i="139"/>
  <c r="H8" i="139"/>
  <c r="H9" i="139"/>
  <c r="H10" i="139"/>
  <c r="H11" i="139"/>
  <c r="H12" i="139"/>
  <c r="H13" i="139"/>
  <c r="H14" i="139"/>
  <c r="H16" i="139"/>
  <c r="H17" i="139"/>
  <c r="H18" i="139"/>
  <c r="H19" i="139"/>
  <c r="H20" i="139"/>
  <c r="H21" i="139"/>
  <c r="H22" i="139"/>
  <c r="H7" i="135"/>
  <c r="H8" i="135"/>
  <c r="H9" i="135"/>
  <c r="H10" i="135"/>
  <c r="H11" i="135"/>
  <c r="H12" i="135"/>
  <c r="H13" i="135"/>
  <c r="H14" i="135"/>
  <c r="H15" i="135"/>
  <c r="H16" i="135"/>
  <c r="H17" i="135"/>
  <c r="H18" i="135"/>
  <c r="H19" i="135"/>
  <c r="H20" i="135"/>
  <c r="H21" i="135"/>
  <c r="H22" i="135"/>
  <c r="H23" i="135"/>
  <c r="H24" i="135"/>
  <c r="H25" i="135"/>
  <c r="H7" i="134"/>
  <c r="H8" i="134"/>
  <c r="H9" i="134"/>
  <c r="H10" i="134"/>
  <c r="H11" i="134"/>
  <c r="H12" i="134"/>
  <c r="H13" i="134"/>
  <c r="H14" i="134"/>
  <c r="H15" i="134"/>
  <c r="H16" i="134"/>
  <c r="H17" i="134"/>
  <c r="H18" i="134"/>
  <c r="H19" i="134"/>
  <c r="H20" i="134"/>
  <c r="H21" i="134"/>
  <c r="H22" i="134"/>
  <c r="G7" i="128"/>
  <c r="G8" i="128"/>
  <c r="G9" i="128"/>
  <c r="G10" i="128"/>
  <c r="G12" i="128"/>
  <c r="G13" i="128"/>
  <c r="G14" i="128"/>
  <c r="G15" i="128"/>
  <c r="G17" i="128"/>
  <c r="G18" i="128"/>
  <c r="G19" i="128"/>
  <c r="G20" i="128"/>
  <c r="G22" i="128"/>
  <c r="G23" i="128"/>
  <c r="G24" i="128"/>
  <c r="G25" i="128"/>
  <c r="G29" i="128"/>
  <c r="G30" i="128"/>
  <c r="H7" i="117"/>
  <c r="H8" i="117"/>
  <c r="H9" i="117"/>
  <c r="H10" i="117"/>
  <c r="H11" i="117"/>
  <c r="H12" i="117"/>
  <c r="H13" i="117"/>
  <c r="H14" i="117"/>
  <c r="H15" i="117"/>
  <c r="H16" i="117"/>
  <c r="H17" i="117"/>
  <c r="H18" i="117"/>
  <c r="H19" i="117"/>
  <c r="H20" i="117"/>
  <c r="H21" i="117"/>
  <c r="H22" i="117"/>
  <c r="H23" i="117"/>
  <c r="H24" i="117"/>
  <c r="H25" i="117"/>
  <c r="H26" i="117"/>
  <c r="H27" i="117"/>
  <c r="H28" i="117"/>
  <c r="H29" i="117"/>
  <c r="H30" i="117"/>
  <c r="H31" i="117"/>
  <c r="H32" i="117"/>
  <c r="H33" i="117"/>
  <c r="H34" i="117"/>
  <c r="H35" i="117"/>
  <c r="G7" i="7"/>
  <c r="G8" i="7"/>
  <c r="G9" i="7"/>
  <c r="G10" i="7"/>
  <c r="G11" i="7"/>
  <c r="G14" i="7"/>
  <c r="G15" i="7"/>
  <c r="G16" i="7"/>
  <c r="G17" i="7"/>
  <c r="G18" i="7"/>
  <c r="G19" i="7"/>
  <c r="G22" i="7"/>
  <c r="G23" i="7"/>
  <c r="G24" i="7"/>
  <c r="G25" i="7"/>
  <c r="G26" i="7"/>
  <c r="G28" i="7"/>
  <c r="G29" i="7"/>
  <c r="G30" i="7"/>
  <c r="G31" i="7"/>
  <c r="G32" i="7"/>
  <c r="G33" i="7"/>
  <c r="G35" i="7"/>
  <c r="G37" i="7"/>
  <c r="G38" i="7"/>
  <c r="G40" i="7"/>
  <c r="G42" i="7"/>
  <c r="G43" i="7"/>
  <c r="G44" i="7"/>
  <c r="G46" i="7"/>
  <c r="G47" i="7"/>
  <c r="H8" i="115"/>
  <c r="H9" i="115"/>
  <c r="H10" i="115"/>
  <c r="H11" i="115"/>
  <c r="H12" i="115"/>
  <c r="H13" i="115"/>
  <c r="H14" i="115"/>
  <c r="H15" i="115"/>
  <c r="H16" i="115"/>
  <c r="H17" i="115"/>
  <c r="H18" i="115"/>
  <c r="H19" i="115"/>
  <c r="H20" i="115"/>
  <c r="H21" i="115"/>
  <c r="H22" i="115"/>
  <c r="H23" i="115"/>
  <c r="H24" i="115"/>
  <c r="H25" i="115"/>
  <c r="H26" i="115"/>
  <c r="H27" i="115"/>
  <c r="H28" i="115"/>
  <c r="H29" i="115"/>
  <c r="H30" i="115"/>
  <c r="H31" i="115"/>
  <c r="H32" i="115"/>
  <c r="G8" i="3"/>
  <c r="G9" i="3"/>
  <c r="G10" i="3"/>
  <c r="G11" i="3"/>
  <c r="G12" i="3"/>
  <c r="G13" i="3"/>
  <c r="G15" i="3"/>
  <c r="G16" i="3"/>
  <c r="G17" i="3"/>
  <c r="G18" i="3"/>
  <c r="G19" i="3"/>
  <c r="G20" i="3"/>
  <c r="G22" i="3"/>
  <c r="G23" i="3"/>
  <c r="G24" i="3"/>
  <c r="G25" i="3"/>
  <c r="G26" i="3"/>
  <c r="G27" i="3"/>
  <c r="G29" i="3"/>
  <c r="G30" i="3"/>
  <c r="G31" i="3"/>
  <c r="G32" i="3"/>
  <c r="G33" i="3"/>
  <c r="G34" i="3"/>
  <c r="G36" i="3"/>
  <c r="G37" i="3"/>
  <c r="G38" i="3"/>
  <c r="G39" i="3"/>
  <c r="G40" i="3"/>
  <c r="G41" i="3"/>
</calcChain>
</file>

<file path=xl/sharedStrings.xml><?xml version="1.0" encoding="utf-8"?>
<sst xmlns="http://schemas.openxmlformats.org/spreadsheetml/2006/main" count="2803" uniqueCount="692">
  <si>
    <t>bėgimas</t>
  </si>
  <si>
    <t>Takas</t>
  </si>
  <si>
    <t>Vardas</t>
  </si>
  <si>
    <t>Pavardė</t>
  </si>
  <si>
    <t>Gimimo data</t>
  </si>
  <si>
    <t>Komanda</t>
  </si>
  <si>
    <t>Kv.l.</t>
  </si>
  <si>
    <t>Treneris</t>
  </si>
  <si>
    <t>Urtė</t>
  </si>
  <si>
    <t>E.Petrokas</t>
  </si>
  <si>
    <t>V. Šmidtas</t>
  </si>
  <si>
    <t>Panevėžio SC</t>
  </si>
  <si>
    <t>Kamilė</t>
  </si>
  <si>
    <t>2007-06-14</t>
  </si>
  <si>
    <t>Semeniuk</t>
  </si>
  <si>
    <t>Palangos SC</t>
  </si>
  <si>
    <t>Karolina</t>
  </si>
  <si>
    <t>L.Juchnevičienė</t>
  </si>
  <si>
    <t>Viltė</t>
  </si>
  <si>
    <t>Orinta</t>
  </si>
  <si>
    <t>Liubertaitė</t>
  </si>
  <si>
    <t>Gabija</t>
  </si>
  <si>
    <t>Joana</t>
  </si>
  <si>
    <t>Fiodorovaitė</t>
  </si>
  <si>
    <t>G.Šerėnienė</t>
  </si>
  <si>
    <t>Damavičiūtė</t>
  </si>
  <si>
    <t>R.par.b.</t>
  </si>
  <si>
    <t>Gabrielė</t>
  </si>
  <si>
    <t>Vilius</t>
  </si>
  <si>
    <t>Danielius</t>
  </si>
  <si>
    <t>Lukas</t>
  </si>
  <si>
    <t>Martynas</t>
  </si>
  <si>
    <t>Titas</t>
  </si>
  <si>
    <t>Rokas</t>
  </si>
  <si>
    <t>Edvinas</t>
  </si>
  <si>
    <t>Nojus</t>
  </si>
  <si>
    <t>Dovydas</t>
  </si>
  <si>
    <t>Nr.</t>
  </si>
  <si>
    <t>Rezultatas</t>
  </si>
  <si>
    <t>Bubinaitė</t>
  </si>
  <si>
    <t>V.Komisaraitis</t>
  </si>
  <si>
    <t>Airidas</t>
  </si>
  <si>
    <t>Zykas</t>
  </si>
  <si>
    <t>R.Norkus</t>
  </si>
  <si>
    <t>Balsytė</t>
  </si>
  <si>
    <t>2007-10-26</t>
  </si>
  <si>
    <t>Neda</t>
  </si>
  <si>
    <t>Minevičius</t>
  </si>
  <si>
    <t>Simas</t>
  </si>
  <si>
    <t>Nedas</t>
  </si>
  <si>
    <t>I.Gricevičienė</t>
  </si>
  <si>
    <t>Benas</t>
  </si>
  <si>
    <t>Kostas</t>
  </si>
  <si>
    <t>Liepa</t>
  </si>
  <si>
    <t>Čaplikaitė</t>
  </si>
  <si>
    <t>L. Leikuvienė</t>
  </si>
  <si>
    <t>Šilutės SM</t>
  </si>
  <si>
    <t>Juozaitytė</t>
  </si>
  <si>
    <t>Ieva Skurule</t>
  </si>
  <si>
    <t>Nikola</t>
  </si>
  <si>
    <t>Ilze Stukule</t>
  </si>
  <si>
    <t>Demčenko</t>
  </si>
  <si>
    <t>2008-07-11</t>
  </si>
  <si>
    <t>Diāna</t>
  </si>
  <si>
    <t>Dzintara</t>
  </si>
  <si>
    <t>2008-07-04</t>
  </si>
  <si>
    <t>Maksimilians</t>
  </si>
  <si>
    <t>Brazovskis</t>
  </si>
  <si>
    <t>2008-11-19</t>
  </si>
  <si>
    <t>Edijs</t>
  </si>
  <si>
    <t>Vitomskis</t>
  </si>
  <si>
    <t>2007-04-19</t>
  </si>
  <si>
    <t>2007-04-28</t>
  </si>
  <si>
    <t>Žilėnas</t>
  </si>
  <si>
    <t>A.Tolstiks,I.Krakovaik-Tolstika</t>
  </si>
  <si>
    <t>Kārlis</t>
  </si>
  <si>
    <t>Anna</t>
  </si>
  <si>
    <t>Gedeikis</t>
  </si>
  <si>
    <t>Marija</t>
  </si>
  <si>
    <t>2008-04-01</t>
  </si>
  <si>
    <t>2008-06-13</t>
  </si>
  <si>
    <t>A.Bajoras D.Rauktys</t>
  </si>
  <si>
    <t>Mačiulaitis</t>
  </si>
  <si>
    <t>2008-02-29</t>
  </si>
  <si>
    <t>Budvytis</t>
  </si>
  <si>
    <t>Vasiljevaitė</t>
  </si>
  <si>
    <t>L.Nagle</t>
  </si>
  <si>
    <t xml:space="preserve">Rihards </t>
  </si>
  <si>
    <t>Katkovskis</t>
  </si>
  <si>
    <t>2007-05-02</t>
  </si>
  <si>
    <t>Katrīna</t>
  </si>
  <si>
    <t>2007-03-06</t>
  </si>
  <si>
    <t>2007-06-28</t>
  </si>
  <si>
    <t>Lija</t>
  </si>
  <si>
    <t>2007-04-01</t>
  </si>
  <si>
    <t>Guoda</t>
  </si>
  <si>
    <t>Arlauskaitė</t>
  </si>
  <si>
    <t>2007-02-07</t>
  </si>
  <si>
    <t>Artūras</t>
  </si>
  <si>
    <t>Taurinskas</t>
  </si>
  <si>
    <t>Matulevičiūtė</t>
  </si>
  <si>
    <t>Evita</t>
  </si>
  <si>
    <t>Stelingytė</t>
  </si>
  <si>
    <t>Markvaldas</t>
  </si>
  <si>
    <t>Bagrova</t>
  </si>
  <si>
    <t>Muižarāja</t>
  </si>
  <si>
    <t>Faustas</t>
  </si>
  <si>
    <t>Kniza</t>
  </si>
  <si>
    <t>2007-07-30</t>
  </si>
  <si>
    <t>Prakapaitė</t>
  </si>
  <si>
    <t>2008-04-12</t>
  </si>
  <si>
    <t>Butkus</t>
  </si>
  <si>
    <t>N.Gedgaudienė</t>
  </si>
  <si>
    <t>Joris</t>
  </si>
  <si>
    <t>Erikas</t>
  </si>
  <si>
    <t>Gustas</t>
  </si>
  <si>
    <t>Aklys</t>
  </si>
  <si>
    <t>Rusnė</t>
  </si>
  <si>
    <t>Matulionis</t>
  </si>
  <si>
    <t>Juozas</t>
  </si>
  <si>
    <t>Gakina</t>
  </si>
  <si>
    <t>2007-11-04</t>
  </si>
  <si>
    <t>Ralfs</t>
  </si>
  <si>
    <t>Roberta</t>
  </si>
  <si>
    <t>Starovecka</t>
  </si>
  <si>
    <t>2007-03-09</t>
  </si>
  <si>
    <t>G.Kristvalde</t>
  </si>
  <si>
    <t>V.Goļinskis</t>
  </si>
  <si>
    <t>Vilnius, Sostinės SC</t>
  </si>
  <si>
    <t>Ponomariovaitė</t>
  </si>
  <si>
    <t>Č. Kundrotas</t>
  </si>
  <si>
    <t>Pijus</t>
  </si>
  <si>
    <t>Elinga</t>
  </si>
  <si>
    <t>Karpovičius</t>
  </si>
  <si>
    <t>N. Žilinskienė</t>
  </si>
  <si>
    <t>2007-11-15</t>
  </si>
  <si>
    <t>Paulauskaitė</t>
  </si>
  <si>
    <t>2008-08-02</t>
  </si>
  <si>
    <t>2008-05-09</t>
  </si>
  <si>
    <t>2007-06-04</t>
  </si>
  <si>
    <t>Paulius</t>
  </si>
  <si>
    <t>Jarašiūnas</t>
  </si>
  <si>
    <t>Žotkevičius</t>
  </si>
  <si>
    <t>Kolupaila</t>
  </si>
  <si>
    <t>2008-07-30</t>
  </si>
  <si>
    <t>A.Talalas, M.Vadeikis</t>
  </si>
  <si>
    <t>2007-02-14</t>
  </si>
  <si>
    <t>R.Sadzevičienė, L.Vadeikienė</t>
  </si>
  <si>
    <t>Augustaitis</t>
  </si>
  <si>
    <t>2008-06-25</t>
  </si>
  <si>
    <t>L.Vadeikienė</t>
  </si>
  <si>
    <t>2007-10-31</t>
  </si>
  <si>
    <t>Elzė</t>
  </si>
  <si>
    <t>Gertrūda</t>
  </si>
  <si>
    <t>Bičkauskaitė</t>
  </si>
  <si>
    <t>R.Razmaitė, A.Kitanov</t>
  </si>
  <si>
    <t>Džiuga</t>
  </si>
  <si>
    <t>Sidaravičiūtė</t>
  </si>
  <si>
    <t>N. Krakiene</t>
  </si>
  <si>
    <t>Karina</t>
  </si>
  <si>
    <t>M. Reinikovas</t>
  </si>
  <si>
    <t>L. Milikauskaitė</t>
  </si>
  <si>
    <t>J. Petrilė</t>
  </si>
  <si>
    <t>Ģirts</t>
  </si>
  <si>
    <t>2007-12-07</t>
  </si>
  <si>
    <t>M. Pūpola</t>
  </si>
  <si>
    <t>Babris</t>
  </si>
  <si>
    <t>Kitija Sandija</t>
  </si>
  <si>
    <t>2008-12-17</t>
  </si>
  <si>
    <t>Perla</t>
  </si>
  <si>
    <t>Paulina</t>
  </si>
  <si>
    <t>Aušvydas</t>
  </si>
  <si>
    <t>Zavistauskas</t>
  </si>
  <si>
    <t>V. Rasiukevičienė</t>
  </si>
  <si>
    <t>Nikliauzaitė</t>
  </si>
  <si>
    <t>R. Salickas</t>
  </si>
  <si>
    <t>Mikavičius</t>
  </si>
  <si>
    <t>Gintaras</t>
  </si>
  <si>
    <t>Jokūbas</t>
  </si>
  <si>
    <t>Norvaišas</t>
  </si>
  <si>
    <t>Vieta</t>
  </si>
  <si>
    <t>Makaraitė</t>
  </si>
  <si>
    <t>2008-07-24</t>
  </si>
  <si>
    <t>Ieva</t>
  </si>
  <si>
    <t>Smiltė</t>
  </si>
  <si>
    <t>Lazda</t>
  </si>
  <si>
    <t>Lapinskas</t>
  </si>
  <si>
    <t>Karolis</t>
  </si>
  <si>
    <t>Dominykas</t>
  </si>
  <si>
    <t>Herkus</t>
  </si>
  <si>
    <t>A. Šilauskas</t>
  </si>
  <si>
    <t>Kelmės SC</t>
  </si>
  <si>
    <t>Giljeta</t>
  </si>
  <si>
    <t>Petrulytė</t>
  </si>
  <si>
    <t>R.Sausaitis</t>
  </si>
  <si>
    <t>A.Tolstiks,N.Daigėlienė</t>
  </si>
  <si>
    <t>2008-04-15</t>
  </si>
  <si>
    <t>Aksinavičiūtė</t>
  </si>
  <si>
    <t>Erika</t>
  </si>
  <si>
    <t>Šartutė</t>
  </si>
  <si>
    <t>Evelina</t>
  </si>
  <si>
    <t>Liutikaitė</t>
  </si>
  <si>
    <t>Ernesta</t>
  </si>
  <si>
    <t>2007-12-13</t>
  </si>
  <si>
    <t>2007-10-09</t>
  </si>
  <si>
    <t>Bartoševičius</t>
  </si>
  <si>
    <t>2007-04-15</t>
  </si>
  <si>
    <t>Eniulaitis</t>
  </si>
  <si>
    <t>Kriučkov</t>
  </si>
  <si>
    <t>Pļavnieks</t>
  </si>
  <si>
    <t>A. Pūpols</t>
  </si>
  <si>
    <t xml:space="preserve">Sandis </t>
  </si>
  <si>
    <t>2008-08-29</t>
  </si>
  <si>
    <t>Markus</t>
  </si>
  <si>
    <t>Zeltagrauds</t>
  </si>
  <si>
    <t>2008-10-15</t>
  </si>
  <si>
    <t>Miķelsone</t>
  </si>
  <si>
    <t>2007-03-01</t>
  </si>
  <si>
    <t xml:space="preserve">Stella </t>
  </si>
  <si>
    <t>Markuss</t>
  </si>
  <si>
    <t>Tarabans</t>
  </si>
  <si>
    <t>Viniaus Ozo gim., SSC</t>
  </si>
  <si>
    <t>Dukāts</t>
  </si>
  <si>
    <t>2008-02-21</t>
  </si>
  <si>
    <t>K.Gulbis</t>
  </si>
  <si>
    <t>Neila</t>
  </si>
  <si>
    <t>Ročkutė</t>
  </si>
  <si>
    <t>Vilniaus Ozo gim.</t>
  </si>
  <si>
    <t>Aliana</t>
  </si>
  <si>
    <t>Funmilayo Odebiyi</t>
  </si>
  <si>
    <t>2007-01-27</t>
  </si>
  <si>
    <t>Vilniaus Ozo g.-Klaipėda</t>
  </si>
  <si>
    <t>A.Tolstiks,H.Krakys</t>
  </si>
  <si>
    <t>2007-09-02</t>
  </si>
  <si>
    <t>Vilnius-Klaipėda</t>
  </si>
  <si>
    <t>L.Juchnevičienė-R.Adomaitienė</t>
  </si>
  <si>
    <t xml:space="preserve">Emanuelė </t>
  </si>
  <si>
    <t>Vilniaus Ozo g./Elektrėnai</t>
  </si>
  <si>
    <t>Vilniaus Ozo g./Kėdainiai</t>
  </si>
  <si>
    <t>A.Fomenko</t>
  </si>
  <si>
    <t xml:space="preserve">Elvita </t>
  </si>
  <si>
    <t>Palubeckaitė</t>
  </si>
  <si>
    <t>2008-08-16</t>
  </si>
  <si>
    <t>A.Tolstiks, D. Grigienė</t>
  </si>
  <si>
    <t>Plungės SRC</t>
  </si>
  <si>
    <t>R.Šilenskienė</t>
  </si>
  <si>
    <t xml:space="preserve">Liene </t>
  </si>
  <si>
    <t>Didrihsone</t>
  </si>
  <si>
    <t>2007 08 18</t>
  </si>
  <si>
    <t xml:space="preserve">Eduards </t>
  </si>
  <si>
    <t>Stokmanis</t>
  </si>
  <si>
    <t>2007-05-19</t>
  </si>
  <si>
    <t>Vilkaviškio SC, LASK</t>
  </si>
  <si>
    <t>Plunges SRC</t>
  </si>
  <si>
    <t xml:space="preserve">G.  Kasputis </t>
  </si>
  <si>
    <t>Gintarė</t>
  </si>
  <si>
    <t>Rupeikaitė</t>
  </si>
  <si>
    <t>Šakių JKSC</t>
  </si>
  <si>
    <t>A. Ulinskas</t>
  </si>
  <si>
    <t>Alicija</t>
  </si>
  <si>
    <t>Damidavičiūtė</t>
  </si>
  <si>
    <t>R. Akucevičiūtė</t>
  </si>
  <si>
    <t>D.Vizule</t>
  </si>
  <si>
    <t>Šiauliai, ŠSG</t>
  </si>
  <si>
    <t>Vilmantė</t>
  </si>
  <si>
    <t>2007-03-23</t>
  </si>
  <si>
    <t>A.Dobregienė</t>
  </si>
  <si>
    <t xml:space="preserve">Kārlis Daniels </t>
  </si>
  <si>
    <t>Akvilė</t>
  </si>
  <si>
    <t>I.Krakoviak-Tolstika</t>
  </si>
  <si>
    <t>Raseinių KKSC, SK "Šokliukas"</t>
  </si>
  <si>
    <t>Marijampolė, MSC</t>
  </si>
  <si>
    <t>Vytautė</t>
  </si>
  <si>
    <t>BĮ Klaipėdos m. LAM</t>
  </si>
  <si>
    <t>A. Vilčinskienė, R. Adomaitienė</t>
  </si>
  <si>
    <t>Teriaeva</t>
  </si>
  <si>
    <t>Trakų SC</t>
  </si>
  <si>
    <t>D.Virbickas</t>
  </si>
  <si>
    <t>Aistė</t>
  </si>
  <si>
    <t>Kelmė, Šiauliai, ŠSG</t>
  </si>
  <si>
    <t>G.Kasputis, A.Kitanov</t>
  </si>
  <si>
    <t>Gediminas</t>
  </si>
  <si>
    <t>Navickas</t>
  </si>
  <si>
    <t>Sabaliauskaitė</t>
  </si>
  <si>
    <t>P.Sabaitis, R.Razmaitė</t>
  </si>
  <si>
    <t>V.Aušra</t>
  </si>
  <si>
    <t>Petkutė</t>
  </si>
  <si>
    <t>Kaunas, SK "Aurora"</t>
  </si>
  <si>
    <t>Kaunas, "Startas"</t>
  </si>
  <si>
    <t>D.Jankauskaitė</t>
  </si>
  <si>
    <t>Šarkauskaitė</t>
  </si>
  <si>
    <t>2008 09 30</t>
  </si>
  <si>
    <t>Jonas</t>
  </si>
  <si>
    <t>Grigaitytė</t>
  </si>
  <si>
    <t>2007 05 08</t>
  </si>
  <si>
    <t>2008 12 12</t>
  </si>
  <si>
    <t>2008 07 16</t>
  </si>
  <si>
    <t>M.Krakys</t>
  </si>
  <si>
    <t>V.Čiapienė</t>
  </si>
  <si>
    <t>Klaudija</t>
  </si>
  <si>
    <t>Lodaitė</t>
  </si>
  <si>
    <t>2008-10-18</t>
  </si>
  <si>
    <t>G.Šerėnienė ,K.Ščilgo</t>
  </si>
  <si>
    <t>Mangirdas</t>
  </si>
  <si>
    <t>Petravičius</t>
  </si>
  <si>
    <t>2008-02-25</t>
  </si>
  <si>
    <t>Patricija</t>
  </si>
  <si>
    <t>Grigalionytė</t>
  </si>
  <si>
    <t>2007-08-04</t>
  </si>
  <si>
    <t>Kaškelytė</t>
  </si>
  <si>
    <t>2007-12-31</t>
  </si>
  <si>
    <t>Aidas</t>
  </si>
  <si>
    <t>Armokas</t>
  </si>
  <si>
    <t>Klimavičius</t>
  </si>
  <si>
    <t>2008-05-06</t>
  </si>
  <si>
    <t>Petrulaitis</t>
  </si>
  <si>
    <t>2008-01-14</t>
  </si>
  <si>
    <t>Džiugas</t>
  </si>
  <si>
    <t>Persidskis</t>
  </si>
  <si>
    <t>Šiauliai, ŠLASC,SK"Vytis"</t>
  </si>
  <si>
    <t>D. Vrubliauskas</t>
  </si>
  <si>
    <t>Augustas</t>
  </si>
  <si>
    <t>Lukys</t>
  </si>
  <si>
    <t>2008-04-14</t>
  </si>
  <si>
    <t>Pivoriūnas</t>
  </si>
  <si>
    <t>2007-05-08</t>
  </si>
  <si>
    <t>Šiauliai, ŠLASC,SK"Beržyno žiogelis"</t>
  </si>
  <si>
    <t>L. Maceika</t>
  </si>
  <si>
    <t>Žygimantas</t>
  </si>
  <si>
    <t>Kučinskas</t>
  </si>
  <si>
    <t>2008-11-18</t>
  </si>
  <si>
    <t>Domantas</t>
  </si>
  <si>
    <t>Pikelytė</t>
  </si>
  <si>
    <t>2008-09-29</t>
  </si>
  <si>
    <t>A.Tolstiks</t>
  </si>
  <si>
    <t>Lataitis</t>
  </si>
  <si>
    <t>2008-03-23</t>
  </si>
  <si>
    <t xml:space="preserve">Ūla </t>
  </si>
  <si>
    <t>Daunoravičiūtė</t>
  </si>
  <si>
    <t xml:space="preserve">Domantas </t>
  </si>
  <si>
    <t>Dastikas</t>
  </si>
  <si>
    <t>2007-04-14</t>
  </si>
  <si>
    <t>2008-01-07</t>
  </si>
  <si>
    <t>V.Kozlov P.Žukienė</t>
  </si>
  <si>
    <t>2007-11-03</t>
  </si>
  <si>
    <t>Verbickaitė</t>
  </si>
  <si>
    <t>Bernardas Jogaila</t>
  </si>
  <si>
    <t>Leščinskas</t>
  </si>
  <si>
    <t>2007-07-27</t>
  </si>
  <si>
    <t>J.Strumskytė-Razgūnė</t>
  </si>
  <si>
    <t>2007-10-02</t>
  </si>
  <si>
    <t>G.Dovidaitė</t>
  </si>
  <si>
    <t>Sabonytė</t>
  </si>
  <si>
    <t>2007-07-05</t>
  </si>
  <si>
    <t>Z.Tindžiulienė</t>
  </si>
  <si>
    <t>2008-02-11</t>
  </si>
  <si>
    <t>D. Grigienė</t>
  </si>
  <si>
    <t xml:space="preserve">Neila </t>
  </si>
  <si>
    <t>Ruočkutė</t>
  </si>
  <si>
    <t>2007-11-17</t>
  </si>
  <si>
    <t>Vilnius,SSC/Ozo g.</t>
  </si>
  <si>
    <t>2008-03-13</t>
  </si>
  <si>
    <t>M.Kakys</t>
  </si>
  <si>
    <t>A. Petrokas</t>
  </si>
  <si>
    <t>S.Lorennce</t>
  </si>
  <si>
    <t>2008-04-03</t>
  </si>
  <si>
    <t>Alytaus m. SRC</t>
  </si>
  <si>
    <t>Neilas</t>
  </si>
  <si>
    <t>Barcys</t>
  </si>
  <si>
    <t>2008-02-22</t>
  </si>
  <si>
    <t>O. Vrubliauskas</t>
  </si>
  <si>
    <t>Petraška</t>
  </si>
  <si>
    <t>2007-05-20</t>
  </si>
  <si>
    <t>Milašiūtė</t>
  </si>
  <si>
    <t>2008 06 03</t>
  </si>
  <si>
    <t>2007 12 13</t>
  </si>
  <si>
    <t xml:space="preserve">Saulius </t>
  </si>
  <si>
    <t>Racevičius</t>
  </si>
  <si>
    <t>2008 11 15</t>
  </si>
  <si>
    <t>Elena Astija</t>
  </si>
  <si>
    <t>Mickutė</t>
  </si>
  <si>
    <t>2008 01 09</t>
  </si>
  <si>
    <t>Grėjus</t>
  </si>
  <si>
    <t>Gudavičius</t>
  </si>
  <si>
    <t>Dambrauskaitė</t>
  </si>
  <si>
    <t>2008 01 31</t>
  </si>
  <si>
    <t>Širkevičiūtė</t>
  </si>
  <si>
    <t>2008 08 07</t>
  </si>
  <si>
    <t>Breslavskytė</t>
  </si>
  <si>
    <t>Švažas</t>
  </si>
  <si>
    <t>2008 04 23</t>
  </si>
  <si>
    <t>Vismanas</t>
  </si>
  <si>
    <t>2008 07 11</t>
  </si>
  <si>
    <t>Mark</t>
  </si>
  <si>
    <t>Navickė</t>
  </si>
  <si>
    <t>2008 11 06</t>
  </si>
  <si>
    <t xml:space="preserve">Arina </t>
  </si>
  <si>
    <t>Kleinauskis</t>
  </si>
  <si>
    <t>Sanija</t>
  </si>
  <si>
    <t>Gasparovič</t>
  </si>
  <si>
    <t>D.Rauktys A.Bajoras</t>
  </si>
  <si>
    <t>Nemunis</t>
  </si>
  <si>
    <t>Kunigėlytė</t>
  </si>
  <si>
    <t>Kamile</t>
  </si>
  <si>
    <t>Strimaitė</t>
  </si>
  <si>
    <t>Lekavičius</t>
  </si>
  <si>
    <t>Klaipėda, 2024 m. gruodžio 06 d.</t>
  </si>
  <si>
    <t>TARPTAUTINĖS VARŽYBOS "MANIEŽO TAURĖ-2024"</t>
  </si>
  <si>
    <t>60 m bėgimas jaunės (2007-2008)</t>
  </si>
  <si>
    <t>60 m bėgimas jauniai (2007-2008)</t>
  </si>
  <si>
    <t>600 m bėgimas jaunės  (2007-2008)</t>
  </si>
  <si>
    <t>600 m bėgimas jauniai (2007-2008)</t>
  </si>
  <si>
    <t>2000 m bėgimas jaunės (2007-2008)</t>
  </si>
  <si>
    <t>2000 m bėgimas jauniai (2007-2008)</t>
  </si>
  <si>
    <t>Malinauskas</t>
  </si>
  <si>
    <t>R.Jokubauskas</t>
  </si>
  <si>
    <t>Česnulis</t>
  </si>
  <si>
    <t>Paegle</t>
  </si>
  <si>
    <t>A.Pūpols</t>
  </si>
  <si>
    <t>DNS</t>
  </si>
  <si>
    <t>Finalas</t>
  </si>
  <si>
    <t>DNF</t>
  </si>
  <si>
    <t>III A</t>
  </si>
  <si>
    <t/>
  </si>
  <si>
    <t>II JA</t>
  </si>
  <si>
    <t>I JA</t>
  </si>
  <si>
    <t>I A</t>
  </si>
  <si>
    <t>II A</t>
  </si>
  <si>
    <t>Karlis</t>
  </si>
  <si>
    <t>Bertuševičs</t>
  </si>
  <si>
    <t>IA</t>
  </si>
  <si>
    <t xml:space="preserve">Viesturs </t>
  </si>
  <si>
    <t>Bartusevičs</t>
  </si>
  <si>
    <t>Trišuolis jaunės (2007-2008)</t>
  </si>
  <si>
    <t>Bandymai</t>
  </si>
  <si>
    <t>Eilė</t>
  </si>
  <si>
    <t>Viktorija</t>
  </si>
  <si>
    <t>Nalivaiko</t>
  </si>
  <si>
    <t>2008-05-08</t>
  </si>
  <si>
    <t xml:space="preserve">Elza </t>
  </si>
  <si>
    <t>Ķēde</t>
  </si>
  <si>
    <t>2007-09-26</t>
  </si>
  <si>
    <t>X</t>
  </si>
  <si>
    <t>D.Stumbre</t>
  </si>
  <si>
    <t>Grieta</t>
  </si>
  <si>
    <t>Tīlišķe</t>
  </si>
  <si>
    <t>2008-03-08</t>
  </si>
  <si>
    <t>Cėplaitė</t>
  </si>
  <si>
    <t>G.Janušauskas</t>
  </si>
  <si>
    <t>Elma</t>
  </si>
  <si>
    <t>Račiukaitytė</t>
  </si>
  <si>
    <t>2007-04-12</t>
  </si>
  <si>
    <t>M. Saldukaitis</t>
  </si>
  <si>
    <t>Karmena</t>
  </si>
  <si>
    <t>Krieviņa</t>
  </si>
  <si>
    <t>2007-12-22</t>
  </si>
  <si>
    <t>Augustė</t>
  </si>
  <si>
    <t>Pranskaitytė</t>
  </si>
  <si>
    <t>2008-08-15</t>
  </si>
  <si>
    <t>Jurbarkas SC</t>
  </si>
  <si>
    <t>L.Stanienė</t>
  </si>
  <si>
    <t>Pakštyté</t>
  </si>
  <si>
    <t>Trišuolis jauniai (2007-2008)</t>
  </si>
  <si>
    <t>Kristens</t>
  </si>
  <si>
    <t>Viļums</t>
  </si>
  <si>
    <t>2007-03-18</t>
  </si>
  <si>
    <t>Regimantas</t>
  </si>
  <si>
    <t>Leikus</t>
  </si>
  <si>
    <t>Vincentas</t>
  </si>
  <si>
    <t>Vrašinskas</t>
  </si>
  <si>
    <t>2008-02-16</t>
  </si>
  <si>
    <t>D.Senkus</t>
  </si>
  <si>
    <t>Erlends</t>
  </si>
  <si>
    <t>Freibergs</t>
  </si>
  <si>
    <t>2008-05-07</t>
  </si>
  <si>
    <t>Kajus</t>
  </si>
  <si>
    <t>Kaupas</t>
  </si>
  <si>
    <t>I. Gricevičienė R. Sadzevičienė</t>
  </si>
  <si>
    <t>Kantas</t>
  </si>
  <si>
    <t>Zykus</t>
  </si>
  <si>
    <t>2008-07-10</t>
  </si>
  <si>
    <t>R.Ramanauskaitė</t>
  </si>
  <si>
    <t>Alfrēds</t>
  </si>
  <si>
    <t>Laivenieks</t>
  </si>
  <si>
    <t>2008-06-19</t>
  </si>
  <si>
    <t>NM</t>
  </si>
  <si>
    <t>Deividas</t>
  </si>
  <si>
    <t>Jušas</t>
  </si>
  <si>
    <t>A.Urmulevičius</t>
  </si>
  <si>
    <t>Raman</t>
  </si>
  <si>
    <t>Budiukin</t>
  </si>
  <si>
    <t>Šuolis į aukštį jauniai (2007-2008)</t>
  </si>
  <si>
    <t>Rezult.</t>
  </si>
  <si>
    <t>Suchanovas</t>
  </si>
  <si>
    <t>O</t>
  </si>
  <si>
    <t>XO</t>
  </si>
  <si>
    <t>XXX</t>
  </si>
  <si>
    <t>Rūdolfs</t>
  </si>
  <si>
    <t>Millers</t>
  </si>
  <si>
    <t>2007-03-27</t>
  </si>
  <si>
    <t>Algirdas</t>
  </si>
  <si>
    <t>Žilinskas</t>
  </si>
  <si>
    <t>2007-05-13</t>
  </si>
  <si>
    <t>Rojus</t>
  </si>
  <si>
    <t>Daugėla</t>
  </si>
  <si>
    <t>2008-06-01</t>
  </si>
  <si>
    <t>D. Maceikienė</t>
  </si>
  <si>
    <t>Mantas</t>
  </si>
  <si>
    <t>Liniuchinas</t>
  </si>
  <si>
    <t>2008-01-11</t>
  </si>
  <si>
    <t>Klaipėda, 2024 m. gruodžio 07 d.</t>
  </si>
  <si>
    <t>Tolis jauniai (2007-2008)</t>
  </si>
  <si>
    <t>x</t>
  </si>
  <si>
    <t>Salvijus</t>
  </si>
  <si>
    <t>2007-12-18</t>
  </si>
  <si>
    <t>Gvidas</t>
  </si>
  <si>
    <t>Jurevičius</t>
  </si>
  <si>
    <t>2007-10-07</t>
  </si>
  <si>
    <t>Marks Gustavs</t>
  </si>
  <si>
    <t>Strazds</t>
  </si>
  <si>
    <t>2007-01-24</t>
  </si>
  <si>
    <t>2007-10 -09</t>
  </si>
  <si>
    <t>Šuolis į aukštį jaunės  (2007-2008)</t>
  </si>
  <si>
    <t>1.45</t>
  </si>
  <si>
    <t>1.50</t>
  </si>
  <si>
    <t>1.55</t>
  </si>
  <si>
    <t>1.60</t>
  </si>
  <si>
    <t>1.65</t>
  </si>
  <si>
    <t>Kvl.</t>
  </si>
  <si>
    <t>Poviliūnaitė</t>
  </si>
  <si>
    <t>Panevėžio R.Sargūno SG</t>
  </si>
  <si>
    <t>R.Jakubauskas, R.Smilgys</t>
  </si>
  <si>
    <t>Skaistė</t>
  </si>
  <si>
    <t>Samsonova</t>
  </si>
  <si>
    <t>Vigailė</t>
  </si>
  <si>
    <t>Milašauskaitė</t>
  </si>
  <si>
    <t>Kamila</t>
  </si>
  <si>
    <t>Telnova</t>
  </si>
  <si>
    <t>2008-04-16</t>
  </si>
  <si>
    <t>P.Žukienė,V.Kozlov</t>
  </si>
  <si>
    <t>Gilija</t>
  </si>
  <si>
    <t>Mėlynytė</t>
  </si>
  <si>
    <t>2008-09-21</t>
  </si>
  <si>
    <t>XXO</t>
  </si>
  <si>
    <t>Ugnė</t>
  </si>
  <si>
    <t>Rusteikaitė</t>
  </si>
  <si>
    <t>Karolīna</t>
  </si>
  <si>
    <t>Krauča</t>
  </si>
  <si>
    <t>A.Čaklis</t>
  </si>
  <si>
    <t>Rutulio stūmimas jauniai (2007-2008) (5 kg)</t>
  </si>
  <si>
    <t>Markevičius</t>
  </si>
  <si>
    <t>2007-05-23</t>
  </si>
  <si>
    <t>Oskaras</t>
  </si>
  <si>
    <t>Šleinius</t>
  </si>
  <si>
    <t>2008-04-29</t>
  </si>
  <si>
    <t>K.Murašovas</t>
  </si>
  <si>
    <t>Ivašauskas</t>
  </si>
  <si>
    <t>2007-09-17</t>
  </si>
  <si>
    <t>K. Giedraitis</t>
  </si>
  <si>
    <t>Mindaugas</t>
  </si>
  <si>
    <t>Štikonas</t>
  </si>
  <si>
    <t>2008-01-06</t>
  </si>
  <si>
    <t>Mikhail</t>
  </si>
  <si>
    <t>Tkachev</t>
  </si>
  <si>
    <t>2008-02-12</t>
  </si>
  <si>
    <t>V.Murašovas, A.Bajoras</t>
  </si>
  <si>
    <t>Evaldas</t>
  </si>
  <si>
    <t>Šapalas</t>
  </si>
  <si>
    <t>2008-09-10</t>
  </si>
  <si>
    <t>Gutparakis</t>
  </si>
  <si>
    <t>2008-11-27</t>
  </si>
  <si>
    <t>Bronius</t>
  </si>
  <si>
    <t>Burzdžius</t>
  </si>
  <si>
    <t>Artemij</t>
  </si>
  <si>
    <t>Sklema</t>
  </si>
  <si>
    <t>2008-10-08</t>
  </si>
  <si>
    <t>K.Murašovas, V.Murašovas</t>
  </si>
  <si>
    <t>60 m b.bėgimas jaunės (2007-2008)</t>
  </si>
  <si>
    <t>0,76-8,25</t>
  </si>
  <si>
    <t>Rez.</t>
  </si>
  <si>
    <t>Aiva</t>
  </si>
  <si>
    <t>Labanauskaitė</t>
  </si>
  <si>
    <t>2007-04-06</t>
  </si>
  <si>
    <t>Šiauliai, ŠLASC,SK"Dinamitas"</t>
  </si>
  <si>
    <t>V. Žiedienė, J. Spudis</t>
  </si>
  <si>
    <t>Gerda</t>
  </si>
  <si>
    <t>Domeikaitė</t>
  </si>
  <si>
    <t>2007-11-14</t>
  </si>
  <si>
    <t>Telšiai, SRC</t>
  </si>
  <si>
    <t>L.Kaveckienė</t>
  </si>
  <si>
    <t>60 m b.bėgimas jauniai (2007-2008)</t>
  </si>
  <si>
    <t>0,914-8,80</t>
  </si>
  <si>
    <t>Rez</t>
  </si>
  <si>
    <t xml:space="preserve">Dmitrijs </t>
  </si>
  <si>
    <t>Sitņuks</t>
  </si>
  <si>
    <t>2007-10-30</t>
  </si>
  <si>
    <t xml:space="preserve">Mindaugas </t>
  </si>
  <si>
    <t>Venckūnas</t>
  </si>
  <si>
    <t>R.Sadzevičienė,R.Ančlauskas</t>
  </si>
  <si>
    <t>Aironas</t>
  </si>
  <si>
    <t>Krivcovas</t>
  </si>
  <si>
    <t>2007 03 26</t>
  </si>
  <si>
    <t>Fin.rez.</t>
  </si>
  <si>
    <t>Anete</t>
  </si>
  <si>
    <t>Joniškis, JSC</t>
  </si>
  <si>
    <t>1000 m bėgimas jaunės  (2007-2008)</t>
  </si>
  <si>
    <t>Goda</t>
  </si>
  <si>
    <t>Nagulevičiutė</t>
  </si>
  <si>
    <t>2008-12-10</t>
  </si>
  <si>
    <t>V. Butautienė, P.Veikalas</t>
  </si>
  <si>
    <t>1000 m bėgimas jauniai (2007-2008)</t>
  </si>
  <si>
    <t>Jucys</t>
  </si>
  <si>
    <t>Joniškis SC</t>
  </si>
  <si>
    <t>P.Veikalas</t>
  </si>
  <si>
    <t>Deimantas</t>
  </si>
  <si>
    <t>Kazimieraitis</t>
  </si>
  <si>
    <t>2008-08-13</t>
  </si>
  <si>
    <t>Jurgaitis</t>
  </si>
  <si>
    <t>2007 05 30</t>
  </si>
  <si>
    <t>200 m bėgimas jauniai (2007-2008)</t>
  </si>
  <si>
    <t>Vilnius</t>
  </si>
  <si>
    <t xml:space="preserve">L. Juchnevičienė </t>
  </si>
  <si>
    <t>R.Jakubauskas</t>
  </si>
  <si>
    <t>Bartuševics</t>
  </si>
  <si>
    <t>Arnas</t>
  </si>
  <si>
    <t>Urbietis</t>
  </si>
  <si>
    <t>2007-02-05</t>
  </si>
  <si>
    <t>Artiom</t>
  </si>
  <si>
    <t>Chropenko</t>
  </si>
  <si>
    <t>V. Baronienė</t>
  </si>
  <si>
    <t xml:space="preserve">Andrius </t>
  </si>
  <si>
    <t>Rimeikis</t>
  </si>
  <si>
    <t>2008-06-04</t>
  </si>
  <si>
    <t>200 m bėgimas jaunės (2007-2008)</t>
  </si>
  <si>
    <t>Meda</t>
  </si>
  <si>
    <t>Buziūtė</t>
  </si>
  <si>
    <t>2007-06-29</t>
  </si>
  <si>
    <t>Aurelija</t>
  </si>
  <si>
    <t>Gailė</t>
  </si>
  <si>
    <t>Tolis jaunės (2007-2008)</t>
  </si>
  <si>
    <t>Retere</t>
  </si>
  <si>
    <t>2007-05-28</t>
  </si>
  <si>
    <t xml:space="preserve">Grieta </t>
  </si>
  <si>
    <t>Liakauskaitė</t>
  </si>
  <si>
    <t>2007 06 22</t>
  </si>
  <si>
    <t>K. Ščiglo</t>
  </si>
  <si>
    <t xml:space="preserve"> Pakštyté</t>
  </si>
  <si>
    <t>Miglinaitė</t>
  </si>
  <si>
    <t xml:space="preserve">TARPTAUTINĖS LENGVOSIOS ATLETIKOS  </t>
  </si>
  <si>
    <t>VARŽYBOS ,,MANIEŽO TAURĖ 2024”</t>
  </si>
  <si>
    <t>Klaipėda</t>
  </si>
  <si>
    <t>2024m.  Gruodžio 6-7d.</t>
  </si>
  <si>
    <t xml:space="preserve">Varžybų vyr. teisėjas </t>
  </si>
  <si>
    <t>Edmundas Norvilas</t>
  </si>
  <si>
    <t>( nacionalinė kategorija)</t>
  </si>
  <si>
    <t>Varžybų vyr. sekretorė</t>
  </si>
  <si>
    <t>Raimonda Murašovienė</t>
  </si>
  <si>
    <t>LAT, Kuldiga</t>
  </si>
  <si>
    <t>LAT, Jelgavas BJSS</t>
  </si>
  <si>
    <t>LAT, Jelgavas nov. SC</t>
  </si>
  <si>
    <t>LAT, Jelgava</t>
  </si>
  <si>
    <t>LAT, Iecava</t>
  </si>
  <si>
    <t>LAT, Dienvidkurzemes SS</t>
  </si>
  <si>
    <t>LAT, Ventspilis</t>
  </si>
  <si>
    <t>LAT, LiepajaSSS</t>
  </si>
  <si>
    <t>Rutulio stūmimas jaunės (2007-2008) (3 kg)</t>
  </si>
  <si>
    <t>Vieta</t>
    <phoneticPr fontId="26" type="noConversion"/>
  </si>
  <si>
    <t>rezultatas</t>
    <phoneticPr fontId="15" type="noConversion"/>
  </si>
  <si>
    <t>Nellija</t>
  </si>
  <si>
    <t>Jēkabsone</t>
  </si>
  <si>
    <t>2008-08-20</t>
  </si>
  <si>
    <t>Staniulytė</t>
  </si>
  <si>
    <t>2008-04-23</t>
  </si>
  <si>
    <t>Eglė</t>
  </si>
  <si>
    <t>Peseckaitė</t>
  </si>
  <si>
    <t>2008-07-29</t>
  </si>
  <si>
    <t>J. Radžius, G.Dovidaitė</t>
  </si>
  <si>
    <t>Strazdiņa</t>
  </si>
  <si>
    <t>2008-10-16</t>
  </si>
  <si>
    <t>Daina</t>
  </si>
  <si>
    <t>Karčiauskaitė</t>
  </si>
  <si>
    <t>2007-03-24</t>
  </si>
  <si>
    <t>Atėnė</t>
  </si>
  <si>
    <t>Bosikytė</t>
  </si>
  <si>
    <t>2008-10-22</t>
  </si>
  <si>
    <t>Emutė</t>
  </si>
  <si>
    <t>Kaubrytė</t>
  </si>
  <si>
    <t>2007-02-01</t>
  </si>
  <si>
    <t>A.Pleskys</t>
  </si>
  <si>
    <t>Austė</t>
  </si>
  <si>
    <t>Kvaukaitė</t>
  </si>
  <si>
    <t>2008-04-21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</si>
</sst>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yyyy\-mm\-dd;@"/>
    <numFmt numFmtId="165" formatCode="m:ss.00"/>
    <numFmt numFmtId="166" formatCode="yyyy/mm/dd;@"/>
    <numFmt numFmtId="167" formatCode="[$-427]General"/>
    <numFmt numFmtId="168" formatCode="[$-427]0"/>
    <numFmt numFmtId="169" formatCode="[$-427]0.00"/>
  </numFmts>
  <fonts count="70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8"/>
      <name val="Times New Roman"/>
      <family val="1"/>
    </font>
    <font>
      <b/>
      <sz val="7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7"/>
      <color indexed="8"/>
      <name val="Times New Roman"/>
      <family val="1"/>
    </font>
    <font>
      <sz val="10"/>
      <name val="Arial"/>
      <charset val="186"/>
    </font>
    <font>
      <b/>
      <i/>
      <sz val="20"/>
      <name val="Times New Roman"/>
      <family val="1"/>
    </font>
    <font>
      <b/>
      <i/>
      <sz val="24"/>
      <name val="Times New Roman"/>
      <family val="1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b/>
      <sz val="8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167" fontId="44" fillId="0" borderId="0"/>
    <xf numFmtId="167" fontId="44" fillId="0" borderId="0"/>
    <xf numFmtId="0" fontId="43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9" fillId="0" borderId="0"/>
    <xf numFmtId="0" fontId="4" fillId="0" borderId="0"/>
    <xf numFmtId="0" fontId="43" fillId="0" borderId="0"/>
    <xf numFmtId="0" fontId="43" fillId="0" borderId="0"/>
    <xf numFmtId="0" fontId="2" fillId="0" borderId="0"/>
    <xf numFmtId="0" fontId="2" fillId="0" borderId="0">
      <alignment vertical="center"/>
    </xf>
    <xf numFmtId="0" fontId="26" fillId="0" borderId="0"/>
    <xf numFmtId="0" fontId="4" fillId="0" borderId="0"/>
    <xf numFmtId="0" fontId="27" fillId="0" borderId="0"/>
    <xf numFmtId="0" fontId="4" fillId="0" borderId="0"/>
    <xf numFmtId="0" fontId="43" fillId="0" borderId="0"/>
    <xf numFmtId="0" fontId="43" fillId="0" borderId="0"/>
    <xf numFmtId="0" fontId="45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2" fillId="0" borderId="0"/>
    <xf numFmtId="0" fontId="4" fillId="0" borderId="0"/>
    <xf numFmtId="0" fontId="4" fillId="0" borderId="0"/>
    <xf numFmtId="0" fontId="25" fillId="0" borderId="0"/>
  </cellStyleXfs>
  <cellXfs count="4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12" applyFont="1" applyAlignment="1">
      <alignment vertical="center"/>
    </xf>
    <xf numFmtId="49" fontId="1" fillId="0" borderId="0" xfId="12" applyNumberFormat="1" applyFont="1" applyAlignment="1">
      <alignment horizontal="left" vertical="center"/>
    </xf>
    <xf numFmtId="0" fontId="1" fillId="0" borderId="0" xfId="12" applyFont="1" applyAlignment="1">
      <alignment horizontal="left" vertical="center"/>
    </xf>
    <xf numFmtId="49" fontId="1" fillId="0" borderId="0" xfId="12" applyNumberFormat="1" applyFont="1" applyAlignment="1">
      <alignment horizontal="center" vertical="center"/>
    </xf>
    <xf numFmtId="49" fontId="3" fillId="0" borderId="0" xfId="12" applyNumberFormat="1" applyFont="1" applyAlignment="1">
      <alignment horizontal="center" vertical="center"/>
    </xf>
    <xf numFmtId="0" fontId="1" fillId="0" borderId="0" xfId="4" applyFont="1" applyAlignment="1">
      <alignment vertical="center"/>
    </xf>
    <xf numFmtId="49" fontId="1" fillId="0" borderId="0" xfId="4" applyNumberFormat="1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49" fontId="5" fillId="0" borderId="0" xfId="4" applyNumberFormat="1" applyFont="1" applyAlignment="1">
      <alignment horizontal="center" vertical="center"/>
    </xf>
    <xf numFmtId="49" fontId="1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49" fontId="7" fillId="0" borderId="0" xfId="4" applyNumberFormat="1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10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49" fontId="9" fillId="0" borderId="0" xfId="4" applyNumberFormat="1" applyFont="1" applyAlignment="1">
      <alignment horizontal="left" vertical="center"/>
    </xf>
    <xf numFmtId="0" fontId="6" fillId="0" borderId="0" xfId="12" applyFont="1" applyAlignment="1">
      <alignment vertical="center"/>
    </xf>
    <xf numFmtId="49" fontId="8" fillId="0" borderId="0" xfId="12" applyNumberFormat="1" applyFont="1" applyAlignment="1">
      <alignment horizontal="left" vertical="center"/>
    </xf>
    <xf numFmtId="49" fontId="9" fillId="0" borderId="0" xfId="12" applyNumberFormat="1" applyFont="1" applyAlignment="1">
      <alignment horizontal="left" vertical="center"/>
    </xf>
    <xf numFmtId="49" fontId="6" fillId="0" borderId="0" xfId="12" applyNumberFormat="1" applyFont="1" applyAlignment="1">
      <alignment horizontal="center" vertical="center"/>
    </xf>
    <xf numFmtId="49" fontId="7" fillId="0" borderId="0" xfId="12" applyNumberFormat="1" applyFont="1" applyAlignment="1">
      <alignment horizontal="center" vertical="center"/>
    </xf>
    <xf numFmtId="0" fontId="10" fillId="0" borderId="0" xfId="12" applyFont="1" applyAlignment="1">
      <alignment vertical="center"/>
    </xf>
    <xf numFmtId="1" fontId="8" fillId="0" borderId="1" xfId="12" applyNumberFormat="1" applyFont="1" applyBorder="1" applyAlignment="1">
      <alignment horizontal="center" vertical="center"/>
    </xf>
    <xf numFmtId="0" fontId="8" fillId="0" borderId="2" xfId="12" applyFont="1" applyBorder="1" applyAlignment="1">
      <alignment horizontal="right" vertical="center"/>
    </xf>
    <xf numFmtId="0" fontId="8" fillId="0" borderId="3" xfId="12" applyFont="1" applyBorder="1" applyAlignment="1">
      <alignment horizontal="left" vertical="center"/>
    </xf>
    <xf numFmtId="49" fontId="8" fillId="0" borderId="4" xfId="12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49" fontId="8" fillId="0" borderId="2" xfId="12" applyNumberFormat="1" applyFont="1" applyBorder="1" applyAlignment="1">
      <alignment horizontal="center" vertical="center"/>
    </xf>
    <xf numFmtId="0" fontId="8" fillId="0" borderId="5" xfId="12" applyFont="1" applyBorder="1" applyAlignment="1">
      <alignment horizontal="left" vertical="center"/>
    </xf>
    <xf numFmtId="0" fontId="8" fillId="0" borderId="0" xfId="12" applyFont="1" applyAlignment="1">
      <alignment vertical="center"/>
    </xf>
    <xf numFmtId="0" fontId="6" fillId="0" borderId="6" xfId="12" applyFont="1" applyBorder="1" applyAlignment="1">
      <alignment horizontal="center" vertical="center"/>
    </xf>
    <xf numFmtId="0" fontId="11" fillId="0" borderId="7" xfId="12" applyFont="1" applyBorder="1" applyAlignment="1">
      <alignment horizontal="right" vertical="center"/>
    </xf>
    <xf numFmtId="0" fontId="12" fillId="0" borderId="8" xfId="12" applyFont="1" applyBorder="1" applyAlignment="1">
      <alignment horizontal="left" vertical="center"/>
    </xf>
    <xf numFmtId="164" fontId="11" fillId="0" borderId="9" xfId="12" applyNumberFormat="1" applyFont="1" applyBorder="1" applyAlignment="1">
      <alignment horizontal="center" vertical="center"/>
    </xf>
    <xf numFmtId="0" fontId="13" fillId="0" borderId="9" xfId="12" applyFont="1" applyBorder="1" applyAlignment="1">
      <alignment horizontal="left" vertical="center"/>
    </xf>
    <xf numFmtId="2" fontId="12" fillId="0" borderId="9" xfId="12" applyNumberFormat="1" applyFont="1" applyBorder="1" applyAlignment="1">
      <alignment horizontal="center" vertical="center"/>
    </xf>
    <xf numFmtId="49" fontId="6" fillId="4" borderId="9" xfId="4" applyNumberFormat="1" applyFont="1" applyFill="1" applyBorder="1" applyAlignment="1">
      <alignment horizontal="center" vertical="center"/>
    </xf>
    <xf numFmtId="0" fontId="6" fillId="0" borderId="9" xfId="12" applyFont="1" applyBorder="1" applyAlignment="1">
      <alignment horizontal="center" vertical="center"/>
    </xf>
    <xf numFmtId="49" fontId="10" fillId="0" borderId="0" xfId="4" applyNumberFormat="1" applyFont="1" applyAlignment="1">
      <alignment horizontal="left" vertical="center"/>
    </xf>
    <xf numFmtId="0" fontId="14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center" vertical="center"/>
    </xf>
    <xf numFmtId="49" fontId="11" fillId="0" borderId="0" xfId="12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" fontId="8" fillId="0" borderId="1" xfId="23" applyNumberFormat="1" applyFont="1" applyBorder="1" applyAlignment="1">
      <alignment horizontal="center" vertical="center"/>
    </xf>
    <xf numFmtId="1" fontId="8" fillId="0" borderId="10" xfId="2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2" xfId="4" applyFont="1" applyBorder="1" applyAlignment="1">
      <alignment horizontal="right" vertical="center"/>
    </xf>
    <xf numFmtId="0" fontId="8" fillId="0" borderId="3" xfId="4" applyFont="1" applyBorder="1" applyAlignment="1">
      <alignment horizontal="left" vertical="center"/>
    </xf>
    <xf numFmtId="49" fontId="8" fillId="0" borderId="4" xfId="4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vertical="center"/>
    </xf>
    <xf numFmtId="0" fontId="6" fillId="0" borderId="6" xfId="4" applyFont="1" applyBorder="1" applyAlignment="1">
      <alignment horizontal="center" vertical="center"/>
    </xf>
    <xf numFmtId="164" fontId="11" fillId="0" borderId="9" xfId="4" applyNumberFormat="1" applyFont="1" applyBorder="1" applyAlignment="1">
      <alignment horizontal="center" vertical="center"/>
    </xf>
    <xf numFmtId="165" fontId="7" fillId="0" borderId="9" xfId="4" applyNumberFormat="1" applyFont="1" applyBorder="1" applyAlignment="1">
      <alignment horizontal="center" vertical="center"/>
    </xf>
    <xf numFmtId="0" fontId="11" fillId="0" borderId="7" xfId="4" applyFont="1" applyBorder="1" applyAlignment="1">
      <alignment horizontal="right" vertical="center"/>
    </xf>
    <xf numFmtId="0" fontId="12" fillId="0" borderId="8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0" fontId="4" fillId="0" borderId="0" xfId="4"/>
    <xf numFmtId="0" fontId="20" fillId="0" borderId="0" xfId="4" applyFont="1" applyAlignment="1">
      <alignment vertical="center"/>
    </xf>
    <xf numFmtId="0" fontId="19" fillId="0" borderId="7" xfId="0" applyFont="1" applyBorder="1" applyAlignment="1">
      <alignment horizontal="right"/>
    </xf>
    <xf numFmtId="0" fontId="12" fillId="0" borderId="9" xfId="0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15" fillId="0" borderId="7" xfId="4" applyFont="1" applyBorder="1" applyAlignment="1">
      <alignment horizontal="right" vertical="center"/>
    </xf>
    <xf numFmtId="0" fontId="16" fillId="0" borderId="11" xfId="4" applyFont="1" applyBorder="1" applyAlignment="1">
      <alignment horizontal="left" vertical="center"/>
    </xf>
    <xf numFmtId="0" fontId="11" fillId="0" borderId="9" xfId="4" applyFont="1" applyBorder="1" applyAlignment="1">
      <alignment horizontal="left" vertical="center"/>
    </xf>
    <xf numFmtId="0" fontId="6" fillId="4" borderId="9" xfId="4" applyFont="1" applyFill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6" fillId="4" borderId="9" xfId="4" applyFont="1" applyFill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8" fillId="0" borderId="0" xfId="12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11" fillId="0" borderId="0" xfId="15" applyFont="1" applyAlignment="1">
      <alignment vertical="center"/>
    </xf>
    <xf numFmtId="0" fontId="12" fillId="0" borderId="0" xfId="15" applyFont="1" applyAlignment="1">
      <alignment vertical="center"/>
    </xf>
    <xf numFmtId="49" fontId="17" fillId="0" borderId="0" xfId="15" applyNumberFormat="1" applyFont="1" applyAlignment="1">
      <alignment horizontal="left" vertical="center"/>
    </xf>
    <xf numFmtId="0" fontId="18" fillId="0" borderId="0" xfId="15" applyFont="1" applyAlignment="1">
      <alignment horizontal="left" vertical="center"/>
    </xf>
    <xf numFmtId="2" fontId="12" fillId="0" borderId="0" xfId="15" applyNumberFormat="1" applyFont="1" applyAlignment="1">
      <alignment horizontal="center" vertical="center"/>
    </xf>
    <xf numFmtId="2" fontId="7" fillId="0" borderId="0" xfId="15" applyNumberFormat="1" applyFont="1" applyAlignment="1">
      <alignment horizontal="center" vertical="center"/>
    </xf>
    <xf numFmtId="49" fontId="7" fillId="0" borderId="0" xfId="15" applyNumberFormat="1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49" fontId="19" fillId="0" borderId="0" xfId="15" applyNumberFormat="1" applyFont="1" applyAlignment="1">
      <alignment horizontal="left" vertical="center"/>
    </xf>
    <xf numFmtId="0" fontId="19" fillId="0" borderId="0" xfId="15" applyFont="1" applyAlignment="1">
      <alignment horizontal="left" vertical="center"/>
    </xf>
    <xf numFmtId="2" fontId="19" fillId="0" borderId="0" xfId="15" applyNumberFormat="1" applyFont="1" applyAlignment="1">
      <alignment horizontal="center" vertical="center"/>
    </xf>
    <xf numFmtId="2" fontId="1" fillId="0" borderId="0" xfId="15" applyNumberFormat="1" applyFont="1" applyAlignment="1">
      <alignment horizontal="center" vertical="center"/>
    </xf>
    <xf numFmtId="49" fontId="1" fillId="0" borderId="0" xfId="15" applyNumberFormat="1" applyFont="1" applyAlignment="1">
      <alignment horizontal="center" vertical="center"/>
    </xf>
    <xf numFmtId="49" fontId="13" fillId="0" borderId="0" xfId="15" applyNumberFormat="1" applyFont="1" applyAlignment="1">
      <alignment horizontal="left" vertical="center"/>
    </xf>
    <xf numFmtId="2" fontId="8" fillId="0" borderId="0" xfId="15" applyNumberFormat="1" applyFont="1" applyAlignment="1">
      <alignment vertical="center"/>
    </xf>
    <xf numFmtId="49" fontId="8" fillId="0" borderId="0" xfId="15" applyNumberFormat="1" applyFont="1" applyAlignment="1">
      <alignment vertical="center"/>
    </xf>
    <xf numFmtId="1" fontId="8" fillId="0" borderId="10" xfId="24" applyNumberFormat="1" applyFont="1" applyBorder="1" applyAlignment="1">
      <alignment horizontal="center" vertical="center"/>
    </xf>
    <xf numFmtId="0" fontId="17" fillId="0" borderId="2" xfId="15" applyFont="1" applyBorder="1" applyAlignment="1">
      <alignment horizontal="right" vertical="center"/>
    </xf>
    <xf numFmtId="0" fontId="17" fillId="0" borderId="3" xfId="15" applyFont="1" applyBorder="1" applyAlignment="1">
      <alignment horizontal="left" vertical="center"/>
    </xf>
    <xf numFmtId="49" fontId="17" fillId="0" borderId="4" xfId="15" applyNumberFormat="1" applyFont="1" applyBorder="1" applyAlignment="1">
      <alignment horizontal="center" vertical="center"/>
    </xf>
    <xf numFmtId="0" fontId="17" fillId="0" borderId="4" xfId="15" applyFont="1" applyBorder="1" applyAlignment="1">
      <alignment horizontal="center" vertical="center"/>
    </xf>
    <xf numFmtId="1" fontId="17" fillId="0" borderId="12" xfId="15" applyNumberFormat="1" applyFont="1" applyBorder="1" applyAlignment="1">
      <alignment horizontal="center" vertical="center"/>
    </xf>
    <xf numFmtId="1" fontId="17" fillId="0" borderId="13" xfId="15" applyNumberFormat="1" applyFont="1" applyBorder="1" applyAlignment="1">
      <alignment horizontal="center" vertical="center"/>
    </xf>
    <xf numFmtId="1" fontId="17" fillId="0" borderId="14" xfId="15" applyNumberFormat="1" applyFont="1" applyBorder="1" applyAlignment="1">
      <alignment horizontal="center" vertical="center"/>
    </xf>
    <xf numFmtId="2" fontId="46" fillId="0" borderId="3" xfId="15" applyNumberFormat="1" applyFont="1" applyBorder="1" applyAlignment="1">
      <alignment horizontal="center" vertical="center"/>
    </xf>
    <xf numFmtId="49" fontId="46" fillId="0" borderId="2" xfId="15" applyNumberFormat="1" applyFont="1" applyBorder="1" applyAlignment="1">
      <alignment horizontal="center" vertical="center"/>
    </xf>
    <xf numFmtId="0" fontId="17" fillId="0" borderId="5" xfId="15" applyFont="1" applyBorder="1" applyAlignment="1">
      <alignment horizontal="left" vertical="center"/>
    </xf>
    <xf numFmtId="0" fontId="17" fillId="0" borderId="0" xfId="15" applyFont="1" applyAlignment="1">
      <alignment vertical="center"/>
    </xf>
    <xf numFmtId="0" fontId="6" fillId="0" borderId="6" xfId="15" applyFont="1" applyBorder="1" applyAlignment="1">
      <alignment horizontal="center" vertical="center"/>
    </xf>
    <xf numFmtId="0" fontId="6" fillId="0" borderId="15" xfId="15" applyFont="1" applyBorder="1" applyAlignment="1">
      <alignment horizontal="center" vertical="center"/>
    </xf>
    <xf numFmtId="0" fontId="24" fillId="0" borderId="7" xfId="15" applyFont="1" applyBorder="1" applyAlignment="1">
      <alignment horizontal="right" vertical="center"/>
    </xf>
    <xf numFmtId="0" fontId="31" fillId="0" borderId="8" xfId="15" applyFont="1" applyBorder="1" applyAlignment="1">
      <alignment horizontal="left" vertical="center"/>
    </xf>
    <xf numFmtId="164" fontId="24" fillId="0" borderId="9" xfId="15" applyNumberFormat="1" applyFont="1" applyBorder="1" applyAlignment="1">
      <alignment horizontal="center" vertical="center"/>
    </xf>
    <xf numFmtId="0" fontId="24" fillId="0" borderId="7" xfId="15" applyFont="1" applyBorder="1" applyAlignment="1">
      <alignment horizontal="left" vertical="center"/>
    </xf>
    <xf numFmtId="2" fontId="22" fillId="0" borderId="9" xfId="15" applyNumberFormat="1" applyFont="1" applyBorder="1" applyAlignment="1">
      <alignment horizontal="center" vertical="center"/>
    </xf>
    <xf numFmtId="2" fontId="7" fillId="3" borderId="9" xfId="15" applyNumberFormat="1" applyFont="1" applyFill="1" applyBorder="1" applyAlignment="1">
      <alignment horizontal="center" vertical="center"/>
    </xf>
    <xf numFmtId="0" fontId="6" fillId="4" borderId="9" xfId="15" applyFont="1" applyFill="1" applyBorder="1" applyAlignment="1">
      <alignment horizontal="center" vertical="center"/>
    </xf>
    <xf numFmtId="0" fontId="32" fillId="0" borderId="9" xfId="15" applyFont="1" applyBorder="1" applyAlignment="1">
      <alignment horizontal="left" vertical="center"/>
    </xf>
    <xf numFmtId="0" fontId="4" fillId="0" borderId="0" xfId="15"/>
    <xf numFmtId="0" fontId="11" fillId="0" borderId="9" xfId="15" applyFont="1" applyBorder="1" applyAlignment="1">
      <alignment vertical="center"/>
    </xf>
    <xf numFmtId="0" fontId="23" fillId="0" borderId="0" xfId="15" applyFont="1" applyAlignment="1">
      <alignment horizontal="left" vertical="center"/>
    </xf>
    <xf numFmtId="2" fontId="11" fillId="0" borderId="0" xfId="15" applyNumberFormat="1" applyFont="1" applyAlignment="1">
      <alignment horizontal="center" vertical="center"/>
    </xf>
    <xf numFmtId="1" fontId="8" fillId="0" borderId="1" xfId="24" applyNumberFormat="1" applyFont="1" applyBorder="1" applyAlignment="1">
      <alignment horizontal="center" vertical="center"/>
    </xf>
    <xf numFmtId="49" fontId="8" fillId="0" borderId="2" xfId="15" applyNumberFormat="1" applyFont="1" applyBorder="1" applyAlignment="1">
      <alignment horizontal="center" vertical="center"/>
    </xf>
    <xf numFmtId="0" fontId="24" fillId="0" borderId="9" xfId="15" applyFont="1" applyBorder="1" applyAlignment="1">
      <alignment horizontal="left" vertical="center"/>
    </xf>
    <xf numFmtId="0" fontId="13" fillId="0" borderId="9" xfId="15" applyFont="1" applyBorder="1" applyAlignment="1">
      <alignment horizontal="left" vertical="center"/>
    </xf>
    <xf numFmtId="0" fontId="47" fillId="4" borderId="9" xfId="15" applyFont="1" applyFill="1" applyBorder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1" fillId="0" borderId="0" xfId="15" applyFont="1"/>
    <xf numFmtId="0" fontId="20" fillId="0" borderId="0" xfId="15" applyFont="1" applyAlignment="1">
      <alignment horizontal="left" vertical="center"/>
    </xf>
    <xf numFmtId="0" fontId="48" fillId="0" borderId="0" xfId="15" applyFont="1" applyAlignment="1">
      <alignment vertical="center"/>
    </xf>
    <xf numFmtId="49" fontId="18" fillId="0" borderId="0" xfId="15" applyNumberFormat="1" applyFont="1" applyAlignment="1">
      <alignment horizontal="left" vertical="center"/>
    </xf>
    <xf numFmtId="0" fontId="48" fillId="0" borderId="0" xfId="15" applyFont="1"/>
    <xf numFmtId="1" fontId="17" fillId="0" borderId="1" xfId="23" applyNumberFormat="1" applyFont="1" applyBorder="1" applyAlignment="1">
      <alignment horizontal="center" vertical="center"/>
    </xf>
    <xf numFmtId="49" fontId="33" fillId="2" borderId="16" xfId="15" applyNumberFormat="1" applyFont="1" applyFill="1" applyBorder="1" applyAlignment="1">
      <alignment horizontal="center" vertical="center"/>
    </xf>
    <xf numFmtId="49" fontId="33" fillId="2" borderId="17" xfId="15" applyNumberFormat="1" applyFont="1" applyFill="1" applyBorder="1" applyAlignment="1">
      <alignment horizontal="center" vertical="center"/>
    </xf>
    <xf numFmtId="2" fontId="34" fillId="2" borderId="18" xfId="15" applyNumberFormat="1" applyFont="1" applyFill="1" applyBorder="1" applyAlignment="1">
      <alignment horizontal="center" vertical="center"/>
    </xf>
    <xf numFmtId="2" fontId="34" fillId="2" borderId="19" xfId="15" applyNumberFormat="1" applyFont="1" applyFill="1" applyBorder="1" applyAlignment="1">
      <alignment horizontal="center" vertical="center"/>
    </xf>
    <xf numFmtId="49" fontId="33" fillId="2" borderId="19" xfId="15" applyNumberFormat="1" applyFont="1" applyFill="1" applyBorder="1" applyAlignment="1">
      <alignment horizontal="center" vertical="center"/>
    </xf>
    <xf numFmtId="49" fontId="33" fillId="2" borderId="20" xfId="15" applyNumberFormat="1" applyFont="1" applyFill="1" applyBorder="1" applyAlignment="1">
      <alignment horizontal="center" vertical="center"/>
    </xf>
    <xf numFmtId="49" fontId="33" fillId="2" borderId="21" xfId="15" applyNumberFormat="1" applyFont="1" applyFill="1" applyBorder="1" applyAlignment="1">
      <alignment horizontal="left" vertical="center"/>
    </xf>
    <xf numFmtId="0" fontId="21" fillId="2" borderId="9" xfId="15" applyFont="1" applyFill="1" applyBorder="1" applyAlignment="1">
      <alignment horizontal="center" vertical="center"/>
    </xf>
    <xf numFmtId="166" fontId="21" fillId="2" borderId="22" xfId="15" applyNumberFormat="1" applyFont="1" applyFill="1" applyBorder="1" applyAlignment="1">
      <alignment horizontal="center" vertical="center"/>
    </xf>
    <xf numFmtId="49" fontId="32" fillId="2" borderId="22" xfId="15" applyNumberFormat="1" applyFont="1" applyFill="1" applyBorder="1" applyAlignment="1">
      <alignment horizontal="left" vertical="center"/>
    </xf>
    <xf numFmtId="0" fontId="30" fillId="2" borderId="22" xfId="15" applyFont="1" applyFill="1" applyBorder="1" applyAlignment="1">
      <alignment horizontal="center" vertical="center"/>
    </xf>
    <xf numFmtId="2" fontId="12" fillId="0" borderId="9" xfId="15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2" fontId="46" fillId="0" borderId="3" xfId="0" applyNumberFormat="1" applyFont="1" applyBorder="1" applyAlignment="1">
      <alignment horizontal="center" vertical="center"/>
    </xf>
    <xf numFmtId="49" fontId="46" fillId="0" borderId="2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left"/>
    </xf>
    <xf numFmtId="166" fontId="24" fillId="0" borderId="9" xfId="0" applyNumberFormat="1" applyFont="1" applyBorder="1" applyAlignment="1">
      <alignment horizontal="center"/>
    </xf>
    <xf numFmtId="0" fontId="11" fillId="0" borderId="9" xfId="0" applyFont="1" applyBorder="1"/>
    <xf numFmtId="2" fontId="6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49" fillId="3" borderId="9" xfId="0" applyNumberFormat="1" applyFont="1" applyFill="1" applyBorder="1" applyAlignment="1">
      <alignment horizontal="center" vertical="center"/>
    </xf>
    <xf numFmtId="0" fontId="51" fillId="4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49" fontId="35" fillId="2" borderId="0" xfId="0" applyNumberFormat="1" applyFont="1" applyFill="1" applyBorder="1" applyAlignment="1"/>
    <xf numFmtId="0" fontId="35" fillId="2" borderId="0" xfId="0" applyFont="1" applyFill="1" applyBorder="1" applyAlignment="1"/>
    <xf numFmtId="49" fontId="35" fillId="2" borderId="0" xfId="0" applyNumberFormat="1" applyFont="1" applyFill="1" applyBorder="1" applyAlignment="1">
      <alignment horizontal="left"/>
    </xf>
    <xf numFmtId="0" fontId="35" fillId="2" borderId="0" xfId="0" applyFont="1" applyFill="1" applyBorder="1" applyAlignment="1">
      <alignment horizontal="left"/>
    </xf>
    <xf numFmtId="49" fontId="35" fillId="2" borderId="0" xfId="0" applyNumberFormat="1" applyFont="1" applyFill="1" applyBorder="1" applyAlignment="1">
      <alignment horizontal="center"/>
    </xf>
    <xf numFmtId="49" fontId="36" fillId="2" borderId="0" xfId="0" applyNumberFormat="1" applyFont="1" applyFill="1" applyBorder="1" applyAlignment="1">
      <alignment horizontal="center"/>
    </xf>
    <xf numFmtId="0" fontId="36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49" fontId="33" fillId="2" borderId="0" xfId="0" applyNumberFormat="1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vertical="center"/>
    </xf>
    <xf numFmtId="0" fontId="21" fillId="2" borderId="23" xfId="0" applyFont="1" applyFill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/>
    </xf>
    <xf numFmtId="0" fontId="21" fillId="2" borderId="23" xfId="0" applyFont="1" applyFill="1" applyBorder="1" applyAlignment="1">
      <alignment vertical="center"/>
    </xf>
    <xf numFmtId="0" fontId="34" fillId="2" borderId="23" xfId="0" applyFont="1" applyFill="1" applyBorder="1" applyAlignment="1">
      <alignment vertical="center"/>
    </xf>
    <xf numFmtId="49" fontId="33" fillId="2" borderId="19" xfId="0" applyNumberFormat="1" applyFont="1" applyFill="1" applyBorder="1" applyAlignment="1">
      <alignment horizontal="center" vertical="center"/>
    </xf>
    <xf numFmtId="49" fontId="33" fillId="2" borderId="19" xfId="0" applyNumberFormat="1" applyFont="1" applyFill="1" applyBorder="1" applyAlignment="1">
      <alignment vertical="center"/>
    </xf>
    <xf numFmtId="0" fontId="21" fillId="2" borderId="24" xfId="0" applyNumberFormat="1" applyFont="1" applyFill="1" applyBorder="1" applyAlignment="1">
      <alignment horizontal="center" vertical="center"/>
    </xf>
    <xf numFmtId="49" fontId="32" fillId="2" borderId="24" xfId="0" applyNumberFormat="1" applyFont="1" applyFill="1" applyBorder="1" applyAlignment="1">
      <alignment vertical="center"/>
    </xf>
    <xf numFmtId="0" fontId="21" fillId="2" borderId="22" xfId="0" applyNumberFormat="1" applyFont="1" applyFill="1" applyBorder="1" applyAlignment="1">
      <alignment horizontal="center" vertical="center"/>
    </xf>
    <xf numFmtId="49" fontId="32" fillId="2" borderId="22" xfId="0" applyNumberFormat="1" applyFont="1" applyFill="1" applyBorder="1" applyAlignment="1">
      <alignment vertical="center"/>
    </xf>
    <xf numFmtId="49" fontId="21" fillId="5" borderId="24" xfId="0" applyNumberFormat="1" applyFont="1" applyFill="1" applyBorder="1" applyAlignment="1">
      <alignment horizontal="center" vertical="center"/>
    </xf>
    <xf numFmtId="49" fontId="21" fillId="5" borderId="22" xfId="0" applyNumberFormat="1" applyFont="1" applyFill="1" applyBorder="1" applyAlignment="1">
      <alignment horizontal="center" vertical="center"/>
    </xf>
    <xf numFmtId="167" fontId="52" fillId="0" borderId="0" xfId="1" applyFont="1" applyAlignment="1">
      <alignment vertical="center"/>
    </xf>
    <xf numFmtId="0" fontId="52" fillId="0" borderId="0" xfId="12" applyFont="1" applyAlignment="1">
      <alignment vertical="center"/>
    </xf>
    <xf numFmtId="49" fontId="52" fillId="0" borderId="0" xfId="12" applyNumberFormat="1" applyFont="1" applyAlignment="1">
      <alignment horizontal="left" vertical="center"/>
    </xf>
    <xf numFmtId="0" fontId="52" fillId="0" borderId="0" xfId="12" applyFont="1" applyAlignment="1">
      <alignment horizontal="left" vertical="center"/>
    </xf>
    <xf numFmtId="49" fontId="52" fillId="0" borderId="0" xfId="12" applyNumberFormat="1" applyFont="1" applyAlignment="1">
      <alignment horizontal="center" vertical="center"/>
    </xf>
    <xf numFmtId="49" fontId="53" fillId="0" borderId="0" xfId="12" applyNumberFormat="1" applyFont="1" applyAlignment="1">
      <alignment horizontal="center" vertical="center"/>
    </xf>
    <xf numFmtId="0" fontId="52" fillId="0" borderId="0" xfId="4" applyFont="1" applyAlignment="1">
      <alignment vertical="center"/>
    </xf>
    <xf numFmtId="49" fontId="52" fillId="0" borderId="0" xfId="4" applyNumberFormat="1" applyFont="1" applyAlignment="1">
      <alignment horizontal="left" vertical="center"/>
    </xf>
    <xf numFmtId="0" fontId="52" fillId="0" borderId="0" xfId="4" applyFont="1" applyAlignment="1">
      <alignment horizontal="left" vertical="center"/>
    </xf>
    <xf numFmtId="49" fontId="54" fillId="0" borderId="0" xfId="4" applyNumberFormat="1" applyFont="1" applyAlignment="1">
      <alignment horizontal="center" vertical="center"/>
    </xf>
    <xf numFmtId="49" fontId="52" fillId="0" borderId="0" xfId="4" applyNumberFormat="1" applyFont="1" applyAlignment="1">
      <alignment horizontal="center" vertical="center"/>
    </xf>
    <xf numFmtId="0" fontId="54" fillId="0" borderId="0" xfId="4" applyFont="1" applyAlignment="1">
      <alignment horizontal="right" vertical="center"/>
    </xf>
    <xf numFmtId="0" fontId="55" fillId="0" borderId="0" xfId="7" applyFont="1" applyAlignment="1">
      <alignment vertical="center"/>
    </xf>
    <xf numFmtId="0" fontId="56" fillId="0" borderId="0" xfId="7" applyFont="1" applyAlignment="1">
      <alignment vertical="center"/>
    </xf>
    <xf numFmtId="49" fontId="57" fillId="0" borderId="0" xfId="7" applyNumberFormat="1" applyFont="1" applyAlignment="1">
      <alignment horizontal="left" vertical="center"/>
    </xf>
    <xf numFmtId="0" fontId="58" fillId="0" borderId="0" xfId="7" applyFont="1" applyAlignment="1">
      <alignment horizontal="left" vertical="center"/>
    </xf>
    <xf numFmtId="2" fontId="56" fillId="0" borderId="0" xfId="7" applyNumberFormat="1" applyFont="1" applyAlignment="1">
      <alignment horizontal="left" vertical="center"/>
    </xf>
    <xf numFmtId="49" fontId="59" fillId="0" borderId="0" xfId="2" applyNumberFormat="1" applyFont="1" applyAlignment="1">
      <alignment horizontal="center" vertical="center"/>
    </xf>
    <xf numFmtId="49" fontId="56" fillId="0" borderId="0" xfId="7" applyNumberFormat="1" applyFont="1" applyAlignment="1">
      <alignment horizontal="center" vertical="center"/>
    </xf>
    <xf numFmtId="0" fontId="60" fillId="0" borderId="0" xfId="7" applyFont="1" applyAlignment="1">
      <alignment vertical="center"/>
    </xf>
    <xf numFmtId="0" fontId="61" fillId="0" borderId="0" xfId="7" applyFont="1" applyAlignment="1">
      <alignment vertical="center"/>
    </xf>
    <xf numFmtId="0" fontId="59" fillId="0" borderId="0" xfId="7" applyFont="1" applyAlignment="1">
      <alignment vertical="center"/>
    </xf>
    <xf numFmtId="49" fontId="61" fillId="0" borderId="0" xfId="7" applyNumberFormat="1" applyFont="1" applyAlignment="1">
      <alignment horizontal="left" vertical="center"/>
    </xf>
    <xf numFmtId="0" fontId="61" fillId="0" borderId="0" xfId="7" applyFont="1" applyAlignment="1">
      <alignment horizontal="left" vertical="center"/>
    </xf>
    <xf numFmtId="2" fontId="61" fillId="0" borderId="0" xfId="7" applyNumberFormat="1" applyFont="1" applyAlignment="1">
      <alignment horizontal="left" vertical="center"/>
    </xf>
    <xf numFmtId="49" fontId="59" fillId="0" borderId="0" xfId="7" applyNumberFormat="1" applyFont="1" applyAlignment="1">
      <alignment horizontal="center" vertical="center"/>
    </xf>
    <xf numFmtId="49" fontId="60" fillId="0" borderId="0" xfId="7" applyNumberFormat="1" applyFont="1" applyAlignment="1">
      <alignment horizontal="left" vertical="center"/>
    </xf>
    <xf numFmtId="0" fontId="62" fillId="0" borderId="0" xfId="7" applyFont="1" applyAlignment="1">
      <alignment horizontal="left" vertical="center"/>
    </xf>
    <xf numFmtId="49" fontId="56" fillId="0" borderId="0" xfId="7" applyNumberFormat="1" applyFont="1" applyAlignment="1">
      <alignment vertical="center"/>
    </xf>
    <xf numFmtId="168" fontId="63" fillId="0" borderId="29" xfId="23" applyNumberFormat="1" applyFont="1" applyBorder="1" applyAlignment="1">
      <alignment horizontal="center" vertical="center"/>
    </xf>
    <xf numFmtId="1" fontId="57" fillId="0" borderId="10" xfId="25" applyNumberFormat="1" applyFont="1" applyBorder="1" applyAlignment="1">
      <alignment horizontal="center" vertical="center"/>
    </xf>
    <xf numFmtId="0" fontId="57" fillId="0" borderId="30" xfId="25" applyFont="1" applyBorder="1" applyAlignment="1">
      <alignment horizontal="right" vertical="center"/>
    </xf>
    <xf numFmtId="0" fontId="57" fillId="0" borderId="31" xfId="25" applyFont="1" applyBorder="1" applyAlignment="1">
      <alignment horizontal="left" vertical="center"/>
    </xf>
    <xf numFmtId="49" fontId="57" fillId="0" borderId="32" xfId="25" applyNumberFormat="1" applyFont="1" applyBorder="1" applyAlignment="1">
      <alignment horizontal="center" vertical="center"/>
    </xf>
    <xf numFmtId="0" fontId="57" fillId="0" borderId="32" xfId="25" applyFont="1" applyBorder="1" applyAlignment="1">
      <alignment horizontal="left" vertical="center"/>
    </xf>
    <xf numFmtId="1" fontId="57" fillId="0" borderId="32" xfId="25" applyNumberFormat="1" applyFont="1" applyBorder="1" applyAlignment="1">
      <alignment horizontal="center" vertical="center"/>
    </xf>
    <xf numFmtId="1" fontId="64" fillId="0" borderId="32" xfId="2" applyNumberFormat="1" applyFont="1" applyBorder="1" applyAlignment="1">
      <alignment horizontal="center" vertical="center"/>
    </xf>
    <xf numFmtId="1" fontId="57" fillId="0" borderId="31" xfId="25" applyNumberFormat="1" applyFont="1" applyBorder="1" applyAlignment="1">
      <alignment horizontal="center" vertical="center"/>
    </xf>
    <xf numFmtId="2" fontId="57" fillId="6" borderId="31" xfId="25" applyNumberFormat="1" applyFont="1" applyFill="1" applyBorder="1" applyAlignment="1">
      <alignment horizontal="center" vertical="center"/>
    </xf>
    <xf numFmtId="49" fontId="57" fillId="0" borderId="30" xfId="25" applyNumberFormat="1" applyFont="1" applyBorder="1" applyAlignment="1">
      <alignment horizontal="center" vertical="center"/>
    </xf>
    <xf numFmtId="0" fontId="57" fillId="0" borderId="33" xfId="25" applyFont="1" applyBorder="1" applyAlignment="1">
      <alignment horizontal="left" vertical="center"/>
    </xf>
    <xf numFmtId="0" fontId="55" fillId="0" borderId="34" xfId="25" applyFont="1" applyBorder="1" applyAlignment="1">
      <alignment horizontal="center" vertical="center"/>
    </xf>
    <xf numFmtId="0" fontId="55" fillId="0" borderId="35" xfId="25" applyFont="1" applyBorder="1" applyAlignment="1">
      <alignment horizontal="center" vertical="center"/>
    </xf>
    <xf numFmtId="0" fontId="65" fillId="6" borderId="35" xfId="3" applyFont="1" applyFill="1" applyBorder="1" applyAlignment="1">
      <alignment horizontal="right" vertical="center"/>
    </xf>
    <xf numFmtId="0" fontId="66" fillId="6" borderId="36" xfId="3" applyFont="1" applyFill="1" applyBorder="1" applyAlignment="1">
      <alignment horizontal="left" vertical="center"/>
    </xf>
    <xf numFmtId="164" fontId="65" fillId="0" borderId="34" xfId="3" applyNumberFormat="1" applyFont="1" applyBorder="1" applyAlignment="1">
      <alignment horizontal="center"/>
    </xf>
    <xf numFmtId="0" fontId="64" fillId="0" borderId="34" xfId="3" applyFont="1" applyBorder="1" applyAlignment="1">
      <alignment horizontal="left"/>
    </xf>
    <xf numFmtId="2" fontId="64" fillId="0" borderId="34" xfId="25" applyNumberFormat="1" applyFont="1" applyBorder="1" applyAlignment="1">
      <alignment horizontal="center" vertical="center"/>
    </xf>
    <xf numFmtId="169" fontId="67" fillId="6" borderId="34" xfId="7" applyNumberFormat="1" applyFont="1" applyFill="1" applyBorder="1" applyAlignment="1">
      <alignment horizontal="center" vertical="center"/>
    </xf>
    <xf numFmtId="0" fontId="68" fillId="7" borderId="34" xfId="7" applyFont="1" applyFill="1" applyBorder="1" applyAlignment="1">
      <alignment horizontal="center" vertical="center"/>
    </xf>
    <xf numFmtId="0" fontId="55" fillId="0" borderId="37" xfId="25" applyFont="1" applyBorder="1" applyAlignment="1">
      <alignment horizontal="center" vertical="center"/>
    </xf>
    <xf numFmtId="0" fontId="65" fillId="6" borderId="37" xfId="3" applyFont="1" applyFill="1" applyBorder="1" applyAlignment="1">
      <alignment horizontal="right" vertical="center"/>
    </xf>
    <xf numFmtId="0" fontId="66" fillId="6" borderId="38" xfId="3" applyFont="1" applyFill="1" applyBorder="1" applyAlignment="1">
      <alignment horizontal="left" vertical="center"/>
    </xf>
    <xf numFmtId="164" fontId="65" fillId="0" borderId="39" xfId="3" applyNumberFormat="1" applyFont="1" applyBorder="1" applyAlignment="1">
      <alignment horizontal="center"/>
    </xf>
    <xf numFmtId="0" fontId="64" fillId="0" borderId="39" xfId="3" applyFont="1" applyBorder="1" applyAlignment="1">
      <alignment horizontal="left"/>
    </xf>
    <xf numFmtId="2" fontId="64" fillId="0" borderId="39" xfId="25" applyNumberFormat="1" applyFont="1" applyBorder="1" applyAlignment="1">
      <alignment horizontal="center" vertical="center"/>
    </xf>
    <xf numFmtId="169" fontId="67" fillId="6" borderId="39" xfId="7" applyNumberFormat="1" applyFont="1" applyFill="1" applyBorder="1" applyAlignment="1">
      <alignment horizontal="center" vertical="center"/>
    </xf>
    <xf numFmtId="0" fontId="68" fillId="7" borderId="39" xfId="7" applyFont="1" applyFill="1" applyBorder="1" applyAlignment="1">
      <alignment horizontal="center" vertical="center"/>
    </xf>
    <xf numFmtId="0" fontId="55" fillId="0" borderId="0" xfId="25" applyFont="1" applyAlignment="1">
      <alignment horizontal="center" vertical="center"/>
    </xf>
    <xf numFmtId="0" fontId="61" fillId="0" borderId="37" xfId="3" applyFont="1" applyBorder="1" applyAlignment="1">
      <alignment horizontal="right"/>
    </xf>
    <xf numFmtId="0" fontId="59" fillId="0" borderId="38" xfId="3" applyFont="1" applyBorder="1"/>
    <xf numFmtId="49" fontId="65" fillId="0" borderId="39" xfId="3" applyNumberFormat="1" applyFont="1" applyBorder="1" applyAlignment="1">
      <alignment horizontal="center"/>
    </xf>
    <xf numFmtId="49" fontId="64" fillId="0" borderId="39" xfId="3" applyNumberFormat="1" applyFont="1" applyBorder="1" applyAlignment="1">
      <alignment horizontal="left"/>
    </xf>
    <xf numFmtId="0" fontId="64" fillId="0" borderId="39" xfId="3" applyFont="1" applyBorder="1"/>
    <xf numFmtId="0" fontId="62" fillId="0" borderId="39" xfId="3" applyFont="1" applyBorder="1" applyAlignment="1">
      <alignment horizontal="left"/>
    </xf>
    <xf numFmtId="0" fontId="7" fillId="0" borderId="0" xfId="12" applyFont="1" applyAlignment="1">
      <alignment vertical="center"/>
    </xf>
    <xf numFmtId="0" fontId="9" fillId="0" borderId="0" xfId="12" applyFont="1" applyAlignment="1">
      <alignment horizontal="left" vertical="center"/>
    </xf>
    <xf numFmtId="0" fontId="10" fillId="0" borderId="0" xfId="12" applyFont="1" applyAlignment="1">
      <alignment horizontal="right" vertical="center"/>
    </xf>
    <xf numFmtId="0" fontId="5" fillId="0" borderId="0" xfId="12" applyFont="1" applyAlignment="1">
      <alignment vertical="center"/>
    </xf>
    <xf numFmtId="0" fontId="10" fillId="8" borderId="0" xfId="12" applyFont="1" applyFill="1" applyAlignment="1">
      <alignment vertical="center"/>
    </xf>
    <xf numFmtId="0" fontId="6" fillId="9" borderId="0" xfId="12" applyFont="1" applyFill="1" applyAlignment="1">
      <alignment vertical="center"/>
    </xf>
    <xf numFmtId="49" fontId="10" fillId="0" borderId="0" xfId="12" applyNumberFormat="1" applyFont="1" applyAlignment="1">
      <alignment horizontal="left" vertical="center"/>
    </xf>
    <xf numFmtId="0" fontId="14" fillId="0" borderId="0" xfId="12" applyFont="1" applyAlignment="1">
      <alignment horizontal="left" vertical="center"/>
    </xf>
    <xf numFmtId="0" fontId="2" fillId="0" borderId="0" xfId="12"/>
    <xf numFmtId="49" fontId="11" fillId="8" borderId="0" xfId="12" applyNumberFormat="1" applyFont="1" applyFill="1" applyAlignment="1">
      <alignment horizontal="left" vertical="center"/>
    </xf>
    <xf numFmtId="49" fontId="5" fillId="0" borderId="0" xfId="12" applyNumberFormat="1" applyFont="1" applyAlignment="1">
      <alignment horizontal="center" vertical="center"/>
    </xf>
    <xf numFmtId="0" fontId="12" fillId="0" borderId="6" xfId="12" applyFont="1" applyBorder="1" applyAlignment="1">
      <alignment horizontal="center" vertical="center"/>
    </xf>
    <xf numFmtId="165" fontId="7" fillId="0" borderId="9" xfId="12" applyNumberFormat="1" applyFont="1" applyBorder="1" applyAlignment="1">
      <alignment horizontal="center" vertical="center"/>
    </xf>
    <xf numFmtId="164" fontId="8" fillId="0" borderId="0" xfId="12" applyNumberFormat="1" applyFont="1" applyAlignment="1">
      <alignment horizontal="left" vertical="center"/>
    </xf>
    <xf numFmtId="164" fontId="8" fillId="0" borderId="4" xfId="12" applyNumberFormat="1" applyFont="1" applyBorder="1" applyAlignment="1">
      <alignment horizontal="center" vertical="center"/>
    </xf>
    <xf numFmtId="0" fontId="11" fillId="9" borderId="7" xfId="12" applyFont="1" applyFill="1" applyBorder="1" applyAlignment="1">
      <alignment horizontal="right" vertical="center"/>
    </xf>
    <xf numFmtId="0" fontId="12" fillId="9" borderId="8" xfId="12" applyFont="1" applyFill="1" applyBorder="1" applyAlignment="1">
      <alignment horizontal="left" vertical="center"/>
    </xf>
    <xf numFmtId="164" fontId="11" fillId="9" borderId="9" xfId="12" applyNumberFormat="1" applyFont="1" applyFill="1" applyBorder="1" applyAlignment="1">
      <alignment horizontal="center" vertical="center"/>
    </xf>
    <xf numFmtId="0" fontId="13" fillId="9" borderId="9" xfId="12" applyFont="1" applyFill="1" applyBorder="1" applyAlignment="1">
      <alignment horizontal="left" vertical="center"/>
    </xf>
    <xf numFmtId="164" fontId="10" fillId="0" borderId="0" xfId="12" applyNumberFormat="1" applyFont="1" applyAlignment="1">
      <alignment horizontal="left" vertical="center"/>
    </xf>
    <xf numFmtId="0" fontId="48" fillId="0" borderId="7" xfId="4" applyFont="1" applyBorder="1" applyAlignment="1">
      <alignment horizontal="right"/>
    </xf>
    <xf numFmtId="0" fontId="69" fillId="0" borderId="8" xfId="4" applyFont="1" applyBorder="1" applyAlignment="1">
      <alignment horizontal="left"/>
    </xf>
    <xf numFmtId="164" fontId="68" fillId="0" borderId="9" xfId="4" applyNumberFormat="1" applyFont="1" applyBorder="1" applyAlignment="1">
      <alignment horizontal="center"/>
    </xf>
    <xf numFmtId="0" fontId="51" fillId="0" borderId="9" xfId="4" applyFont="1" applyBorder="1"/>
    <xf numFmtId="0" fontId="51" fillId="0" borderId="9" xfId="4" applyFont="1" applyBorder="1" applyAlignment="1">
      <alignment horizontal="left"/>
    </xf>
    <xf numFmtId="0" fontId="6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49" fontId="8" fillId="0" borderId="0" xfId="8" applyNumberFormat="1" applyFont="1" applyAlignment="1">
      <alignment horizontal="left" vertical="center"/>
    </xf>
    <xf numFmtId="0" fontId="9" fillId="0" borderId="0" xfId="8" applyFont="1" applyAlignment="1">
      <alignment horizontal="left" vertical="center"/>
    </xf>
    <xf numFmtId="2" fontId="7" fillId="0" borderId="0" xfId="8" applyNumberFormat="1" applyFont="1" applyAlignment="1">
      <alignment horizontal="center" vertical="center"/>
    </xf>
    <xf numFmtId="0" fontId="1" fillId="0" borderId="0" xfId="8" applyFont="1" applyAlignment="1">
      <alignment vertical="center"/>
    </xf>
    <xf numFmtId="49" fontId="34" fillId="3" borderId="0" xfId="8" applyNumberFormat="1" applyFont="1" applyFill="1" applyAlignment="1">
      <alignment horizontal="center" vertical="center"/>
    </xf>
    <xf numFmtId="0" fontId="10" fillId="0" borderId="0" xfId="8" applyFont="1" applyAlignment="1">
      <alignment vertical="center"/>
    </xf>
    <xf numFmtId="0" fontId="29" fillId="0" borderId="0" xfId="8"/>
    <xf numFmtId="0" fontId="29" fillId="0" borderId="0" xfId="8" applyAlignment="1">
      <alignment vertical="center"/>
    </xf>
    <xf numFmtId="49" fontId="29" fillId="0" borderId="0" xfId="8" applyNumberFormat="1" applyAlignment="1">
      <alignment horizontal="left" vertical="center"/>
    </xf>
    <xf numFmtId="0" fontId="29" fillId="0" borderId="0" xfId="8" applyAlignment="1">
      <alignment horizontal="left" vertical="center"/>
    </xf>
    <xf numFmtId="2" fontId="29" fillId="0" borderId="0" xfId="8" applyNumberFormat="1" applyAlignment="1">
      <alignment horizontal="center" vertical="center"/>
    </xf>
    <xf numFmtId="49" fontId="35" fillId="3" borderId="0" xfId="8" applyNumberFormat="1" applyFont="1" applyFill="1" applyAlignment="1">
      <alignment horizontal="center" vertical="center"/>
    </xf>
    <xf numFmtId="49" fontId="10" fillId="0" borderId="0" xfId="8" applyNumberFormat="1" applyFont="1" applyAlignment="1">
      <alignment horizontal="left" vertical="center"/>
    </xf>
    <xf numFmtId="49" fontId="33" fillId="3" borderId="0" xfId="8" applyNumberFormat="1" applyFont="1" applyFill="1" applyAlignment="1">
      <alignment vertical="center"/>
    </xf>
    <xf numFmtId="1" fontId="8" fillId="0" borderId="1" xfId="26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right" vertical="center"/>
    </xf>
    <xf numFmtId="0" fontId="8" fillId="0" borderId="3" xfId="8" applyFont="1" applyBorder="1" applyAlignment="1">
      <alignment horizontal="left" vertical="center"/>
    </xf>
    <xf numFmtId="0" fontId="6" fillId="0" borderId="9" xfId="8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166" fontId="15" fillId="0" borderId="9" xfId="0" applyNumberFormat="1" applyFont="1" applyBorder="1" applyAlignment="1">
      <alignment horizontal="center"/>
    </xf>
    <xf numFmtId="0" fontId="6" fillId="0" borderId="9" xfId="0" applyFont="1" applyBorder="1"/>
    <xf numFmtId="2" fontId="6" fillId="0" borderId="9" xfId="8" applyNumberFormat="1" applyFont="1" applyBorder="1" applyAlignment="1">
      <alignment horizontal="center" vertical="center"/>
    </xf>
    <xf numFmtId="2" fontId="7" fillId="0" borderId="9" xfId="8" applyNumberFormat="1" applyFont="1" applyBorder="1" applyAlignment="1">
      <alignment horizontal="center" vertical="center"/>
    </xf>
    <xf numFmtId="2" fontId="67" fillId="3" borderId="9" xfId="8" applyNumberFormat="1" applyFont="1" applyFill="1" applyBorder="1" applyAlignment="1">
      <alignment horizontal="center" vertical="center"/>
    </xf>
    <xf numFmtId="0" fontId="68" fillId="4" borderId="9" xfId="8" applyFont="1" applyFill="1" applyBorder="1" applyAlignment="1">
      <alignment horizontal="center" vertical="center"/>
    </xf>
    <xf numFmtId="0" fontId="10" fillId="0" borderId="9" xfId="8" applyFont="1" applyBorder="1" applyAlignment="1">
      <alignment horizontal="left" vertical="center"/>
    </xf>
    <xf numFmtId="0" fontId="6" fillId="0" borderId="6" xfId="8" applyFont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1" fillId="0" borderId="25" xfId="0" applyFont="1" applyBorder="1" applyAlignment="1">
      <alignment horizontal="left"/>
    </xf>
    <xf numFmtId="166" fontId="15" fillId="0" borderId="6" xfId="0" applyNumberFormat="1" applyFont="1" applyBorder="1" applyAlignment="1">
      <alignment horizontal="center"/>
    </xf>
    <xf numFmtId="0" fontId="6" fillId="0" borderId="6" xfId="0" applyFont="1" applyBorder="1"/>
    <xf numFmtId="2" fontId="6" fillId="0" borderId="6" xfId="8" applyNumberFormat="1" applyFont="1" applyBorder="1" applyAlignment="1">
      <alignment horizontal="center" vertical="center"/>
    </xf>
    <xf numFmtId="2" fontId="7" fillId="0" borderId="6" xfId="8" applyNumberFormat="1" applyFont="1" applyBorder="1" applyAlignment="1">
      <alignment horizontal="center" vertical="center"/>
    </xf>
    <xf numFmtId="2" fontId="67" fillId="3" borderId="6" xfId="8" applyNumberFormat="1" applyFont="1" applyFill="1" applyBorder="1" applyAlignment="1">
      <alignment horizontal="center" vertical="center"/>
    </xf>
    <xf numFmtId="0" fontId="68" fillId="4" borderId="6" xfId="8" applyFont="1" applyFill="1" applyBorder="1" applyAlignment="1">
      <alignment horizontal="center" vertical="center"/>
    </xf>
    <xf numFmtId="0" fontId="10" fillId="0" borderId="6" xfId="8" applyFont="1" applyBorder="1" applyAlignment="1">
      <alignment horizontal="left" vertical="center"/>
    </xf>
    <xf numFmtId="49" fontId="8" fillId="0" borderId="4" xfId="8" applyNumberFormat="1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1" fontId="8" fillId="0" borderId="1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22" fillId="0" borderId="4" xfId="8" applyNumberFormat="1" applyFont="1" applyBorder="1" applyAlignment="1">
      <alignment horizontal="center" vertical="center"/>
    </xf>
    <xf numFmtId="1" fontId="8" fillId="0" borderId="5" xfId="8" applyNumberFormat="1" applyFont="1" applyBorder="1" applyAlignment="1">
      <alignment horizontal="center" vertical="center"/>
    </xf>
    <xf numFmtId="2" fontId="33" fillId="3" borderId="3" xfId="8" applyNumberFormat="1" applyFont="1" applyFill="1" applyBorder="1" applyAlignment="1">
      <alignment horizontal="center" vertical="center"/>
    </xf>
    <xf numFmtId="49" fontId="33" fillId="3" borderId="2" xfId="8" applyNumberFormat="1" applyFont="1" applyFill="1" applyBorder="1" applyAlignment="1">
      <alignment horizontal="center" vertical="center"/>
    </xf>
    <xf numFmtId="0" fontId="8" fillId="0" borderId="5" xfId="8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" fillId="0" borderId="0" xfId="8" applyFont="1" applyAlignment="1">
      <alignment vertical="center"/>
    </xf>
    <xf numFmtId="49" fontId="35" fillId="2" borderId="23" xfId="0" applyNumberFormat="1" applyFont="1" applyFill="1" applyBorder="1" applyAlignment="1">
      <alignment vertical="center"/>
    </xf>
    <xf numFmtId="0" fontId="35" fillId="2" borderId="23" xfId="0" applyFont="1" applyFill="1" applyBorder="1" applyAlignment="1">
      <alignment vertical="center"/>
    </xf>
    <xf numFmtId="0" fontId="20" fillId="0" borderId="0" xfId="15" applyFont="1" applyAlignment="1">
      <alignment vertical="center"/>
    </xf>
    <xf numFmtId="0" fontId="1" fillId="0" borderId="0" xfId="8" applyFont="1" applyAlignment="1">
      <alignment vertical="center"/>
    </xf>
    <xf numFmtId="2" fontId="10" fillId="0" borderId="26" xfId="8" applyNumberFormat="1" applyFont="1" applyBorder="1" applyAlignment="1">
      <alignment horizontal="center" vertical="center"/>
    </xf>
    <xf numFmtId="2" fontId="10" fillId="0" borderId="10" xfId="8" applyNumberFormat="1" applyFont="1" applyBorder="1" applyAlignment="1">
      <alignment horizontal="center" vertical="center"/>
    </xf>
    <xf numFmtId="2" fontId="10" fillId="0" borderId="28" xfId="8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2" fontId="13" fillId="0" borderId="26" xfId="15" applyNumberFormat="1" applyFont="1" applyBorder="1" applyAlignment="1">
      <alignment horizontal="center" vertical="center"/>
    </xf>
    <xf numFmtId="2" fontId="13" fillId="0" borderId="10" xfId="15" applyNumberFormat="1" applyFont="1" applyBorder="1" applyAlignment="1">
      <alignment horizontal="center" vertical="center"/>
    </xf>
    <xf numFmtId="2" fontId="13" fillId="0" borderId="27" xfId="15" applyNumberFormat="1" applyFont="1" applyBorder="1" applyAlignment="1">
      <alignment horizontal="center" vertical="center"/>
    </xf>
    <xf numFmtId="2" fontId="60" fillId="0" borderId="40" xfId="7" applyNumberFormat="1" applyFont="1" applyFill="1" applyBorder="1" applyAlignment="1">
      <alignment horizontal="center" vertical="center"/>
    </xf>
    <xf numFmtId="2" fontId="7" fillId="0" borderId="0" xfId="8" applyNumberFormat="1" applyFont="1" applyAlignment="1">
      <alignment horizontal="left" vertical="center"/>
    </xf>
    <xf numFmtId="49" fontId="7" fillId="0" borderId="0" xfId="8" applyNumberFormat="1" applyFont="1" applyAlignment="1">
      <alignment horizontal="center" vertical="center"/>
    </xf>
    <xf numFmtId="0" fontId="5" fillId="0" borderId="0" xfId="8" applyFont="1" applyAlignment="1">
      <alignment vertical="center"/>
    </xf>
    <xf numFmtId="49" fontId="5" fillId="0" borderId="0" xfId="8" applyNumberFormat="1" applyFont="1" applyAlignment="1">
      <alignment horizontal="left" vertical="center"/>
    </xf>
    <xf numFmtId="0" fontId="5" fillId="0" borderId="0" xfId="8" applyFont="1" applyAlignment="1">
      <alignment horizontal="left" vertical="center"/>
    </xf>
    <xf numFmtId="2" fontId="5" fillId="0" borderId="0" xfId="8" applyNumberFormat="1" applyFont="1" applyAlignment="1">
      <alignment horizontal="left" vertical="center"/>
    </xf>
    <xf numFmtId="2" fontId="1" fillId="0" borderId="0" xfId="8" applyNumberFormat="1" applyFont="1" applyAlignment="1">
      <alignment horizontal="center" vertical="center"/>
    </xf>
    <xf numFmtId="49" fontId="1" fillId="0" borderId="0" xfId="8" applyNumberFormat="1" applyFont="1" applyAlignment="1">
      <alignment horizontal="center" vertical="center"/>
    </xf>
    <xf numFmtId="0" fontId="23" fillId="0" borderId="0" xfId="8" applyFont="1" applyAlignment="1">
      <alignment vertical="center"/>
    </xf>
    <xf numFmtId="2" fontId="10" fillId="0" borderId="27" xfId="8" applyNumberFormat="1" applyFont="1" applyBorder="1" applyAlignment="1">
      <alignment horizontal="center" vertical="center"/>
    </xf>
    <xf numFmtId="2" fontId="7" fillId="0" borderId="0" xfId="8" applyNumberFormat="1" applyFont="1" applyAlignment="1">
      <alignment vertical="center"/>
    </xf>
    <xf numFmtId="49" fontId="7" fillId="0" borderId="0" xfId="8" applyNumberFormat="1" applyFont="1" applyAlignment="1">
      <alignment vertical="center"/>
    </xf>
    <xf numFmtId="1" fontId="8" fillId="0" borderId="10" xfId="26" applyNumberFormat="1" applyFont="1" applyBorder="1" applyAlignment="1">
      <alignment horizontal="center" vertical="center"/>
    </xf>
    <xf numFmtId="0" fontId="8" fillId="0" borderId="2" xfId="26" applyFont="1" applyBorder="1" applyAlignment="1">
      <alignment horizontal="right" vertical="center"/>
    </xf>
    <xf numFmtId="0" fontId="8" fillId="0" borderId="3" xfId="26" applyFont="1" applyBorder="1" applyAlignment="1">
      <alignment horizontal="left" vertical="center"/>
    </xf>
    <xf numFmtId="49" fontId="8" fillId="0" borderId="4" xfId="26" applyNumberFormat="1" applyFont="1" applyBorder="1" applyAlignment="1">
      <alignment horizontal="center" vertical="center"/>
    </xf>
    <xf numFmtId="0" fontId="8" fillId="0" borderId="4" xfId="26" applyFont="1" applyBorder="1" applyAlignment="1">
      <alignment horizontal="center" vertical="center"/>
    </xf>
    <xf numFmtId="1" fontId="8" fillId="0" borderId="12" xfId="26" applyNumberFormat="1" applyFont="1" applyBorder="1" applyAlignment="1">
      <alignment horizontal="center" vertical="center"/>
    </xf>
    <xf numFmtId="1" fontId="8" fillId="0" borderId="13" xfId="26" applyNumberFormat="1" applyFont="1" applyBorder="1" applyAlignment="1">
      <alignment horizontal="center" vertical="center"/>
    </xf>
    <xf numFmtId="1" fontId="8" fillId="0" borderId="41" xfId="26" applyNumberFormat="1" applyFont="1" applyBorder="1" applyAlignment="1">
      <alignment horizontal="center" vertical="center"/>
    </xf>
    <xf numFmtId="1" fontId="8" fillId="0" borderId="14" xfId="26" applyNumberFormat="1" applyFont="1" applyBorder="1" applyAlignment="1">
      <alignment horizontal="center" vertical="center"/>
    </xf>
    <xf numFmtId="2" fontId="33" fillId="0" borderId="3" xfId="26" applyNumberFormat="1" applyFont="1" applyBorder="1" applyAlignment="1">
      <alignment horizontal="center" vertical="center"/>
    </xf>
    <xf numFmtId="49" fontId="8" fillId="0" borderId="2" xfId="26" applyNumberFormat="1" applyFont="1" applyBorder="1" applyAlignment="1">
      <alignment horizontal="center" vertical="center"/>
    </xf>
    <xf numFmtId="0" fontId="8" fillId="0" borderId="5" xfId="26" applyFont="1" applyBorder="1" applyAlignment="1">
      <alignment horizontal="left" vertical="center"/>
    </xf>
    <xf numFmtId="0" fontId="8" fillId="0" borderId="0" xfId="26" applyFont="1" applyAlignment="1">
      <alignment vertical="center"/>
    </xf>
    <xf numFmtId="0" fontId="6" fillId="0" borderId="6" xfId="26" applyFont="1" applyBorder="1" applyAlignment="1">
      <alignment horizontal="center" vertical="center"/>
    </xf>
    <xf numFmtId="0" fontId="6" fillId="0" borderId="7" xfId="26" applyFont="1" applyBorder="1" applyAlignment="1">
      <alignment horizontal="center" vertical="center"/>
    </xf>
    <xf numFmtId="0" fontId="15" fillId="0" borderId="7" xfId="8" applyFont="1" applyBorder="1" applyAlignment="1">
      <alignment horizontal="right" vertical="center"/>
    </xf>
    <xf numFmtId="0" fontId="31" fillId="0" borderId="8" xfId="8" applyFont="1" applyBorder="1" applyAlignment="1">
      <alignment horizontal="left" vertical="center"/>
    </xf>
    <xf numFmtId="164" fontId="15" fillId="0" borderId="9" xfId="8" applyNumberFormat="1" applyFont="1" applyBorder="1" applyAlignment="1">
      <alignment horizontal="center" vertical="center"/>
    </xf>
    <xf numFmtId="0" fontId="6" fillId="0" borderId="9" xfId="8" applyFont="1" applyBorder="1" applyAlignment="1">
      <alignment horizontal="left" vertical="center"/>
    </xf>
    <xf numFmtId="2" fontId="22" fillId="0" borderId="9" xfId="26" applyNumberFormat="1" applyFont="1" applyBorder="1" applyAlignment="1">
      <alignment horizontal="center" vertical="center"/>
    </xf>
    <xf numFmtId="2" fontId="67" fillId="3" borderId="9" xfId="0" applyNumberFormat="1" applyFont="1" applyFill="1" applyBorder="1" applyAlignment="1">
      <alignment horizontal="center" vertical="center"/>
    </xf>
    <xf numFmtId="0" fontId="68" fillId="10" borderId="9" xfId="0" applyFont="1" applyFill="1" applyBorder="1" applyAlignment="1">
      <alignment horizontal="center" vertical="center"/>
    </xf>
    <xf numFmtId="0" fontId="32" fillId="0" borderId="9" xfId="8" applyFont="1" applyBorder="1" applyAlignment="1">
      <alignment horizontal="left" vertical="center"/>
    </xf>
    <xf numFmtId="0" fontId="23" fillId="0" borderId="0" xfId="8" applyFont="1" applyAlignment="1">
      <alignment horizontal="left" vertical="center"/>
    </xf>
    <xf numFmtId="2" fontId="6" fillId="0" borderId="0" xfId="8" applyNumberFormat="1" applyFont="1" applyAlignment="1">
      <alignment horizontal="left" vertical="center"/>
    </xf>
  </cellXfs>
  <cellStyles count="31">
    <cellStyle name="Excel Built-in Normal" xfId="1"/>
    <cellStyle name="Excel Built-in Normal 1" xfId="2"/>
    <cellStyle name="Įprastas 10" xfId="3"/>
    <cellStyle name="Įprastas 2" xfId="4"/>
    <cellStyle name="Įprastas 2 2" xfId="5"/>
    <cellStyle name="Įprastas 2 2 2" xfId="6"/>
    <cellStyle name="Įprastas 2 2 2 2" xfId="7"/>
    <cellStyle name="Įprastas 2 2 2 2 2" xfId="8"/>
    <cellStyle name="Įprastas 2 3" xfId="9"/>
    <cellStyle name="Įprastas 3" xfId="10"/>
    <cellStyle name="Įprastas 3 2" xfId="11"/>
    <cellStyle name="Įprastas 4" xfId="12"/>
    <cellStyle name="Įprastas 4 2" xfId="13"/>
    <cellStyle name="Įprastas 5" xfId="14"/>
    <cellStyle name="Įprastas 5 2" xfId="15"/>
    <cellStyle name="Įprastas 6" xfId="16"/>
    <cellStyle name="Įprastas 6 2" xfId="17"/>
    <cellStyle name="Įprastas 7" xfId="18"/>
    <cellStyle name="Įprastas 8" xfId="19"/>
    <cellStyle name="Įprastas 9" xfId="20"/>
    <cellStyle name="Normal" xfId="0" builtinId="0"/>
    <cellStyle name="Normal 10 4" xfId="21"/>
    <cellStyle name="Normal 2" xfId="22"/>
    <cellStyle name="Normal 2 2 10_aukstis" xfId="23"/>
    <cellStyle name="Normal 2 2 10_aukstis 2" xfId="24"/>
    <cellStyle name="Normal 2 2 10_aukstis 3" xfId="25"/>
    <cellStyle name="Normal 2 2 10_aukstis 3 2" xfId="26"/>
    <cellStyle name="Normal 6" xfId="27"/>
    <cellStyle name="Paprastas_Lapas1" xfId="28"/>
    <cellStyle name="Parasts 2" xfId="29"/>
    <cellStyle name="Обычный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1089660</xdr:colOff>
      <xdr:row>6</xdr:row>
      <xdr:rowOff>121920</xdr:rowOff>
    </xdr:from>
    <xdr:to>
      <xdr:col>7</xdr:col>
      <xdr:colOff>624840</xdr:colOff>
      <xdr:row>8</xdr:row>
      <xdr:rowOff>38100</xdr:rowOff>
    </xdr:to>
    <xdr:sp macro="" textlink="">
      <xdr:nvSpPr>
        <xdr:cNvPr id="4691073" name="AutoShape 2"/>
        <xdr:cNvSpPr>
          <a:spLocks noChangeAspect="1" noChangeArrowheads="1"/>
        </xdr:cNvSpPr>
      </xdr:nvSpPr>
      <xdr:spPr bwMode="auto">
        <a:xfrm>
          <a:off x="505968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6</xdr:row>
      <xdr:rowOff>99060</xdr:rowOff>
    </xdr:from>
    <xdr:to>
      <xdr:col>7</xdr:col>
      <xdr:colOff>624840</xdr:colOff>
      <xdr:row>8</xdr:row>
      <xdr:rowOff>7620</xdr:rowOff>
    </xdr:to>
    <xdr:sp macro="" textlink="">
      <xdr:nvSpPr>
        <xdr:cNvPr id="4691074" name="AutoShape 2"/>
        <xdr:cNvSpPr>
          <a:spLocks noChangeAspect="1" noChangeArrowheads="1"/>
        </xdr:cNvSpPr>
      </xdr:nvSpPr>
      <xdr:spPr bwMode="auto">
        <a:xfrm>
          <a:off x="505968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6</xdr:row>
      <xdr:rowOff>106680</xdr:rowOff>
    </xdr:from>
    <xdr:to>
      <xdr:col>7</xdr:col>
      <xdr:colOff>624840</xdr:colOff>
      <xdr:row>8</xdr:row>
      <xdr:rowOff>15240</xdr:rowOff>
    </xdr:to>
    <xdr:sp macro="" textlink="">
      <xdr:nvSpPr>
        <xdr:cNvPr id="4691075" name="AutoShape 2"/>
        <xdr:cNvSpPr>
          <a:spLocks noChangeAspect="1" noChangeArrowheads="1"/>
        </xdr:cNvSpPr>
      </xdr:nvSpPr>
      <xdr:spPr bwMode="auto">
        <a:xfrm>
          <a:off x="505968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6</xdr:row>
      <xdr:rowOff>121920</xdr:rowOff>
    </xdr:from>
    <xdr:to>
      <xdr:col>7</xdr:col>
      <xdr:colOff>624840</xdr:colOff>
      <xdr:row>8</xdr:row>
      <xdr:rowOff>38100</xdr:rowOff>
    </xdr:to>
    <xdr:sp macro="" textlink="">
      <xdr:nvSpPr>
        <xdr:cNvPr id="4691076" name="AutoShape 2"/>
        <xdr:cNvSpPr>
          <a:spLocks noChangeAspect="1" noChangeArrowheads="1"/>
        </xdr:cNvSpPr>
      </xdr:nvSpPr>
      <xdr:spPr bwMode="auto">
        <a:xfrm>
          <a:off x="505968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6</xdr:row>
      <xdr:rowOff>99060</xdr:rowOff>
    </xdr:from>
    <xdr:to>
      <xdr:col>7</xdr:col>
      <xdr:colOff>624840</xdr:colOff>
      <xdr:row>8</xdr:row>
      <xdr:rowOff>7620</xdr:rowOff>
    </xdr:to>
    <xdr:sp macro="" textlink="">
      <xdr:nvSpPr>
        <xdr:cNvPr id="4691077" name="AutoShape 2"/>
        <xdr:cNvSpPr>
          <a:spLocks noChangeAspect="1" noChangeArrowheads="1"/>
        </xdr:cNvSpPr>
      </xdr:nvSpPr>
      <xdr:spPr bwMode="auto">
        <a:xfrm>
          <a:off x="505968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6</xdr:row>
      <xdr:rowOff>106680</xdr:rowOff>
    </xdr:from>
    <xdr:to>
      <xdr:col>7</xdr:col>
      <xdr:colOff>624840</xdr:colOff>
      <xdr:row>8</xdr:row>
      <xdr:rowOff>15240</xdr:rowOff>
    </xdr:to>
    <xdr:sp macro="" textlink="">
      <xdr:nvSpPr>
        <xdr:cNvPr id="4691078" name="AutoShape 2"/>
        <xdr:cNvSpPr>
          <a:spLocks noChangeAspect="1" noChangeArrowheads="1"/>
        </xdr:cNvSpPr>
      </xdr:nvSpPr>
      <xdr:spPr bwMode="auto">
        <a:xfrm>
          <a:off x="505968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6</xdr:row>
      <xdr:rowOff>121920</xdr:rowOff>
    </xdr:from>
    <xdr:to>
      <xdr:col>7</xdr:col>
      <xdr:colOff>624840</xdr:colOff>
      <xdr:row>8</xdr:row>
      <xdr:rowOff>38100</xdr:rowOff>
    </xdr:to>
    <xdr:sp macro="" textlink="">
      <xdr:nvSpPr>
        <xdr:cNvPr id="4691079" name="AutoShape 2"/>
        <xdr:cNvSpPr>
          <a:spLocks noChangeAspect="1" noChangeArrowheads="1"/>
        </xdr:cNvSpPr>
      </xdr:nvSpPr>
      <xdr:spPr bwMode="auto">
        <a:xfrm>
          <a:off x="505968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6</xdr:row>
      <xdr:rowOff>99060</xdr:rowOff>
    </xdr:from>
    <xdr:to>
      <xdr:col>7</xdr:col>
      <xdr:colOff>624840</xdr:colOff>
      <xdr:row>8</xdr:row>
      <xdr:rowOff>7620</xdr:rowOff>
    </xdr:to>
    <xdr:sp macro="" textlink="">
      <xdr:nvSpPr>
        <xdr:cNvPr id="4691080" name="AutoShape 2"/>
        <xdr:cNvSpPr>
          <a:spLocks noChangeAspect="1" noChangeArrowheads="1"/>
        </xdr:cNvSpPr>
      </xdr:nvSpPr>
      <xdr:spPr bwMode="auto">
        <a:xfrm>
          <a:off x="505968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6</xdr:row>
      <xdr:rowOff>106680</xdr:rowOff>
    </xdr:from>
    <xdr:to>
      <xdr:col>7</xdr:col>
      <xdr:colOff>624840</xdr:colOff>
      <xdr:row>8</xdr:row>
      <xdr:rowOff>15240</xdr:rowOff>
    </xdr:to>
    <xdr:sp macro="" textlink="">
      <xdr:nvSpPr>
        <xdr:cNvPr id="4691081" name="AutoShape 2"/>
        <xdr:cNvSpPr>
          <a:spLocks noChangeAspect="1" noChangeArrowheads="1"/>
        </xdr:cNvSpPr>
      </xdr:nvSpPr>
      <xdr:spPr bwMode="auto">
        <a:xfrm>
          <a:off x="505968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6</xdr:row>
      <xdr:rowOff>121920</xdr:rowOff>
    </xdr:from>
    <xdr:to>
      <xdr:col>7</xdr:col>
      <xdr:colOff>624840</xdr:colOff>
      <xdr:row>8</xdr:row>
      <xdr:rowOff>38100</xdr:rowOff>
    </xdr:to>
    <xdr:sp macro="" textlink="">
      <xdr:nvSpPr>
        <xdr:cNvPr id="4691082" name="AutoShape 2"/>
        <xdr:cNvSpPr>
          <a:spLocks noChangeAspect="1" noChangeArrowheads="1"/>
        </xdr:cNvSpPr>
      </xdr:nvSpPr>
      <xdr:spPr bwMode="auto">
        <a:xfrm>
          <a:off x="505968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30480</xdr:colOff>
      <xdr:row>6</xdr:row>
      <xdr:rowOff>190500</xdr:rowOff>
    </xdr:from>
    <xdr:to>
      <xdr:col>7</xdr:col>
      <xdr:colOff>655320</xdr:colOff>
      <xdr:row>8</xdr:row>
      <xdr:rowOff>106680</xdr:rowOff>
    </xdr:to>
    <xdr:sp macro="" textlink="">
      <xdr:nvSpPr>
        <xdr:cNvPr id="4691083" name="AutoShape 2"/>
        <xdr:cNvSpPr>
          <a:spLocks noChangeAspect="1" noChangeArrowheads="1"/>
        </xdr:cNvSpPr>
      </xdr:nvSpPr>
      <xdr:spPr bwMode="auto">
        <a:xfrm>
          <a:off x="5090160" y="1287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411480</xdr:colOff>
      <xdr:row>9</xdr:row>
      <xdr:rowOff>144780</xdr:rowOff>
    </xdr:from>
    <xdr:to>
      <xdr:col>7</xdr:col>
      <xdr:colOff>510540</xdr:colOff>
      <xdr:row>11</xdr:row>
      <xdr:rowOff>60960</xdr:rowOff>
    </xdr:to>
    <xdr:sp macro="" textlink="">
      <xdr:nvSpPr>
        <xdr:cNvPr id="4691084" name="AutoShape 2"/>
        <xdr:cNvSpPr>
          <a:spLocks noChangeAspect="1" noChangeArrowheads="1"/>
        </xdr:cNvSpPr>
      </xdr:nvSpPr>
      <xdr:spPr bwMode="auto">
        <a:xfrm>
          <a:off x="4960620" y="1927860"/>
          <a:ext cx="6096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85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086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87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088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089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90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091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092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93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094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095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96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097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098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099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100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101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102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103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104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105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106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107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108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109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30480</xdr:rowOff>
    </xdr:to>
    <xdr:sp macro="" textlink="">
      <xdr:nvSpPr>
        <xdr:cNvPr id="4691110" name="AutoShape 2"/>
        <xdr:cNvSpPr>
          <a:spLocks noChangeAspect="1" noChangeArrowheads="1"/>
        </xdr:cNvSpPr>
      </xdr:nvSpPr>
      <xdr:spPr bwMode="auto">
        <a:xfrm>
          <a:off x="5059680" y="1905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0</xdr:rowOff>
    </xdr:to>
    <xdr:sp macro="" textlink="">
      <xdr:nvSpPr>
        <xdr:cNvPr id="4691111" name="AutoShape 2"/>
        <xdr:cNvSpPr>
          <a:spLocks noChangeAspect="1" noChangeArrowheads="1"/>
        </xdr:cNvSpPr>
      </xdr:nvSpPr>
      <xdr:spPr bwMode="auto">
        <a:xfrm>
          <a:off x="5059680" y="1882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7620</xdr:rowOff>
    </xdr:to>
    <xdr:sp macro="" textlink="">
      <xdr:nvSpPr>
        <xdr:cNvPr id="4691112" name="AutoShape 2"/>
        <xdr:cNvSpPr>
          <a:spLocks noChangeAspect="1" noChangeArrowheads="1"/>
        </xdr:cNvSpPr>
      </xdr:nvSpPr>
      <xdr:spPr bwMode="auto">
        <a:xfrm>
          <a:off x="5059680" y="1889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113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114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115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116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117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118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119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120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121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122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123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124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25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126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2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2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2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3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3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3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33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34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35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36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37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38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39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140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41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42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43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44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45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46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4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4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4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15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15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15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153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154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155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156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157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158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159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160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161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162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163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164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65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166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6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6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6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7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7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7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73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74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75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76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77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78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79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180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81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82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83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84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85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86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8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8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8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19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19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19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193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194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195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196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197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198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199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200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201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202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203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204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05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206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0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0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0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1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1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1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13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14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15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16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17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18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19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220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21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22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23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24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25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26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2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2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2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23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23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23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5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6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7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8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39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40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41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42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4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4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4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246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4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4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4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5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260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6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7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7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7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5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6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7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8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79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80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81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82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8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28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8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286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8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8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8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29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300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0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1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1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1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5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6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7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8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19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20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21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22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23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175260</xdr:rowOff>
    </xdr:to>
    <xdr:sp macro="" textlink="">
      <xdr:nvSpPr>
        <xdr:cNvPr id="4691324" name="AutoShape 2"/>
        <xdr:cNvSpPr>
          <a:spLocks noChangeAspect="1" noChangeArrowheads="1"/>
        </xdr:cNvSpPr>
      </xdr:nvSpPr>
      <xdr:spPr bwMode="auto">
        <a:xfrm>
          <a:off x="5059680" y="2697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2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326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2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2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2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3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0</xdr:rowOff>
    </xdr:from>
    <xdr:to>
      <xdr:col>7</xdr:col>
      <xdr:colOff>541020</xdr:colOff>
      <xdr:row>14</xdr:row>
      <xdr:rowOff>160020</xdr:rowOff>
    </xdr:to>
    <xdr:sp macro="" textlink="">
      <xdr:nvSpPr>
        <xdr:cNvPr id="4691340" name="AutoShape 2"/>
        <xdr:cNvSpPr>
          <a:spLocks noChangeAspect="1" noChangeArrowheads="1"/>
        </xdr:cNvSpPr>
      </xdr:nvSpPr>
      <xdr:spPr bwMode="auto">
        <a:xfrm>
          <a:off x="496824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3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4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5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6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7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8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49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50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51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0</xdr:rowOff>
    </xdr:from>
    <xdr:to>
      <xdr:col>7</xdr:col>
      <xdr:colOff>624840</xdr:colOff>
      <xdr:row>14</xdr:row>
      <xdr:rowOff>160020</xdr:rowOff>
    </xdr:to>
    <xdr:sp macro="" textlink="">
      <xdr:nvSpPr>
        <xdr:cNvPr id="4691352" name="AutoShape 2"/>
        <xdr:cNvSpPr>
          <a:spLocks noChangeAspect="1" noChangeArrowheads="1"/>
        </xdr:cNvSpPr>
      </xdr:nvSpPr>
      <xdr:spPr bwMode="auto">
        <a:xfrm>
          <a:off x="5059680" y="2697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5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5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5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5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5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5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5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6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6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6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6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6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6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36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6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6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6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7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7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7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7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7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7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7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7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7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7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38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8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8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8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8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8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8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8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8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8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39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39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39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9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9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9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9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39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39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39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0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0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40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0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0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0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40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0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0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0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1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1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1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1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1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1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1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1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1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1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42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2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2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2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2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2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2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2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2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2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3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3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3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43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3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3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43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3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3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43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4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4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44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44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44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4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44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4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4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4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5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5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5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5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5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5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5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5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5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5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46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6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6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6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6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6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6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6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6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6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47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47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47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473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474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475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476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477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478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479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480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481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482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483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484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85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486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8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48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48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9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49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49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93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494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495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96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497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498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499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500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501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502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503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504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505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506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50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50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50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51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51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51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513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514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515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516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517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518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519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520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521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522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523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524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25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526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2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2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2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3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3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3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33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34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35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36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37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38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39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540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41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42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43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44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45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46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4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4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4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55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55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55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553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554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555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556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557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558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559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560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561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562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563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564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65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566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6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6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6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7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7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7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73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74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75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76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77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78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79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580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81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82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83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84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85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86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8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8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8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59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59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59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59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59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59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59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59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59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59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0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0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0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0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0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0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60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0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0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0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1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1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1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1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1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1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1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1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1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1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62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2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2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2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2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2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2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2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2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2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3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3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3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3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3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3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3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3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3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3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4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4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4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4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4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4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64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4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4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4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5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5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5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5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5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5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5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5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5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5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66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6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6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6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6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6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6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6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6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6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7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7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7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7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7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7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7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7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7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7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8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8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68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68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684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8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68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8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8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8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9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9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9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9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9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9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9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69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69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69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70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70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0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70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70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0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70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70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0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70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71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71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713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6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718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19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0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723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6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728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29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30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3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73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733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734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735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736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737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738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739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740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13</xdr:row>
      <xdr:rowOff>106680</xdr:rowOff>
    </xdr:from>
    <xdr:to>
      <xdr:col>7</xdr:col>
      <xdr:colOff>624840</xdr:colOff>
      <xdr:row>15</xdr:row>
      <xdr:rowOff>45720</xdr:rowOff>
    </xdr:to>
    <xdr:sp macro="" textlink="">
      <xdr:nvSpPr>
        <xdr:cNvPr id="4691741" name="AutoShape 2"/>
        <xdr:cNvSpPr>
          <a:spLocks noChangeAspect="1" noChangeArrowheads="1"/>
        </xdr:cNvSpPr>
      </xdr:nvSpPr>
      <xdr:spPr bwMode="auto">
        <a:xfrm>
          <a:off x="5059680" y="280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13</xdr:row>
      <xdr:rowOff>121920</xdr:rowOff>
    </xdr:from>
    <xdr:to>
      <xdr:col>7</xdr:col>
      <xdr:colOff>624840</xdr:colOff>
      <xdr:row>15</xdr:row>
      <xdr:rowOff>68580</xdr:rowOff>
    </xdr:to>
    <xdr:sp macro="" textlink="">
      <xdr:nvSpPr>
        <xdr:cNvPr id="4691742" name="AutoShape 2"/>
        <xdr:cNvSpPr>
          <a:spLocks noChangeAspect="1" noChangeArrowheads="1"/>
        </xdr:cNvSpPr>
      </xdr:nvSpPr>
      <xdr:spPr bwMode="auto">
        <a:xfrm>
          <a:off x="5059680" y="28194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13</xdr:row>
      <xdr:rowOff>91440</xdr:rowOff>
    </xdr:from>
    <xdr:to>
      <xdr:col>7</xdr:col>
      <xdr:colOff>624840</xdr:colOff>
      <xdr:row>15</xdr:row>
      <xdr:rowOff>38100</xdr:rowOff>
    </xdr:to>
    <xdr:sp macro="" textlink="">
      <xdr:nvSpPr>
        <xdr:cNvPr id="4691743" name="AutoShape 2"/>
        <xdr:cNvSpPr>
          <a:spLocks noChangeAspect="1" noChangeArrowheads="1"/>
        </xdr:cNvSpPr>
      </xdr:nvSpPr>
      <xdr:spPr bwMode="auto">
        <a:xfrm>
          <a:off x="5059680" y="27889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411480</xdr:colOff>
      <xdr:row>16</xdr:row>
      <xdr:rowOff>144780</xdr:rowOff>
    </xdr:from>
    <xdr:to>
      <xdr:col>7</xdr:col>
      <xdr:colOff>525780</xdr:colOff>
      <xdr:row>18</xdr:row>
      <xdr:rowOff>60960</xdr:rowOff>
    </xdr:to>
    <xdr:sp macro="" textlink="">
      <xdr:nvSpPr>
        <xdr:cNvPr id="4691744" name="AutoShape 2"/>
        <xdr:cNvSpPr>
          <a:spLocks noChangeAspect="1" noChangeArrowheads="1"/>
        </xdr:cNvSpPr>
      </xdr:nvSpPr>
      <xdr:spPr bwMode="auto">
        <a:xfrm>
          <a:off x="4960620" y="34975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45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746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4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4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4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5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5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5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53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54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55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56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57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58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59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760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61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62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63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64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65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66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67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68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69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30480</xdr:rowOff>
    </xdr:to>
    <xdr:sp macro="" textlink="">
      <xdr:nvSpPr>
        <xdr:cNvPr id="4691770" name="AutoShape 2"/>
        <xdr:cNvSpPr>
          <a:spLocks noChangeAspect="1" noChangeArrowheads="1"/>
        </xdr:cNvSpPr>
      </xdr:nvSpPr>
      <xdr:spPr bwMode="auto">
        <a:xfrm>
          <a:off x="5059680" y="34747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0</xdr:rowOff>
    </xdr:to>
    <xdr:sp macro="" textlink="">
      <xdr:nvSpPr>
        <xdr:cNvPr id="4691771" name="AutoShape 2"/>
        <xdr:cNvSpPr>
          <a:spLocks noChangeAspect="1" noChangeArrowheads="1"/>
        </xdr:cNvSpPr>
      </xdr:nvSpPr>
      <xdr:spPr bwMode="auto">
        <a:xfrm>
          <a:off x="5059680" y="34518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7620</xdr:rowOff>
    </xdr:to>
    <xdr:sp macro="" textlink="">
      <xdr:nvSpPr>
        <xdr:cNvPr id="4691772" name="AutoShape 2"/>
        <xdr:cNvSpPr>
          <a:spLocks noChangeAspect="1" noChangeArrowheads="1"/>
        </xdr:cNvSpPr>
      </xdr:nvSpPr>
      <xdr:spPr bwMode="auto">
        <a:xfrm>
          <a:off x="5059680" y="34594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773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774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775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776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777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778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779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780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20</xdr:row>
      <xdr:rowOff>106680</xdr:rowOff>
    </xdr:from>
    <xdr:to>
      <xdr:col>7</xdr:col>
      <xdr:colOff>624840</xdr:colOff>
      <xdr:row>22</xdr:row>
      <xdr:rowOff>45720</xdr:rowOff>
    </xdr:to>
    <xdr:sp macro="" textlink="">
      <xdr:nvSpPr>
        <xdr:cNvPr id="4691781" name="AutoShape 2"/>
        <xdr:cNvSpPr>
          <a:spLocks noChangeAspect="1" noChangeArrowheads="1"/>
        </xdr:cNvSpPr>
      </xdr:nvSpPr>
      <xdr:spPr bwMode="auto">
        <a:xfrm>
          <a:off x="5059680" y="437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20</xdr:row>
      <xdr:rowOff>121920</xdr:rowOff>
    </xdr:from>
    <xdr:to>
      <xdr:col>7</xdr:col>
      <xdr:colOff>624840</xdr:colOff>
      <xdr:row>22</xdr:row>
      <xdr:rowOff>68580</xdr:rowOff>
    </xdr:to>
    <xdr:sp macro="" textlink="">
      <xdr:nvSpPr>
        <xdr:cNvPr id="4691782" name="AutoShape 2"/>
        <xdr:cNvSpPr>
          <a:spLocks noChangeAspect="1" noChangeArrowheads="1"/>
        </xdr:cNvSpPr>
      </xdr:nvSpPr>
      <xdr:spPr bwMode="auto">
        <a:xfrm>
          <a:off x="5059680" y="43891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20</xdr:row>
      <xdr:rowOff>91440</xdr:rowOff>
    </xdr:from>
    <xdr:to>
      <xdr:col>7</xdr:col>
      <xdr:colOff>624840</xdr:colOff>
      <xdr:row>22</xdr:row>
      <xdr:rowOff>38100</xdr:rowOff>
    </xdr:to>
    <xdr:sp macro="" textlink="">
      <xdr:nvSpPr>
        <xdr:cNvPr id="4691783" name="AutoShape 2"/>
        <xdr:cNvSpPr>
          <a:spLocks noChangeAspect="1" noChangeArrowheads="1"/>
        </xdr:cNvSpPr>
      </xdr:nvSpPr>
      <xdr:spPr bwMode="auto">
        <a:xfrm>
          <a:off x="5059680" y="43586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411480</xdr:colOff>
      <xdr:row>23</xdr:row>
      <xdr:rowOff>144780</xdr:rowOff>
    </xdr:from>
    <xdr:to>
      <xdr:col>7</xdr:col>
      <xdr:colOff>525780</xdr:colOff>
      <xdr:row>25</xdr:row>
      <xdr:rowOff>60960</xdr:rowOff>
    </xdr:to>
    <xdr:sp macro="" textlink="">
      <xdr:nvSpPr>
        <xdr:cNvPr id="4691784" name="AutoShape 2"/>
        <xdr:cNvSpPr>
          <a:spLocks noChangeAspect="1" noChangeArrowheads="1"/>
        </xdr:cNvSpPr>
      </xdr:nvSpPr>
      <xdr:spPr bwMode="auto">
        <a:xfrm>
          <a:off x="4960620" y="5067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85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786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8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78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78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9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79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79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93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794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795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96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797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798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799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800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801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802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803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804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805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806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807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808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809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30480</xdr:rowOff>
    </xdr:to>
    <xdr:sp macro="" textlink="">
      <xdr:nvSpPr>
        <xdr:cNvPr id="4691810" name="AutoShape 2"/>
        <xdr:cNvSpPr>
          <a:spLocks noChangeAspect="1" noChangeArrowheads="1"/>
        </xdr:cNvSpPr>
      </xdr:nvSpPr>
      <xdr:spPr bwMode="auto">
        <a:xfrm>
          <a:off x="5059680" y="50444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0</xdr:rowOff>
    </xdr:to>
    <xdr:sp macro="" textlink="">
      <xdr:nvSpPr>
        <xdr:cNvPr id="4691811" name="AutoShape 2"/>
        <xdr:cNvSpPr>
          <a:spLocks noChangeAspect="1" noChangeArrowheads="1"/>
        </xdr:cNvSpPr>
      </xdr:nvSpPr>
      <xdr:spPr bwMode="auto">
        <a:xfrm>
          <a:off x="5059680" y="50215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7620</xdr:rowOff>
    </xdr:to>
    <xdr:sp macro="" textlink="">
      <xdr:nvSpPr>
        <xdr:cNvPr id="4691812" name="AutoShape 2"/>
        <xdr:cNvSpPr>
          <a:spLocks noChangeAspect="1" noChangeArrowheads="1"/>
        </xdr:cNvSpPr>
      </xdr:nvSpPr>
      <xdr:spPr bwMode="auto">
        <a:xfrm>
          <a:off x="5059680" y="50292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813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814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815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816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817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818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819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820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27</xdr:row>
      <xdr:rowOff>106680</xdr:rowOff>
    </xdr:from>
    <xdr:to>
      <xdr:col>7</xdr:col>
      <xdr:colOff>624840</xdr:colOff>
      <xdr:row>29</xdr:row>
      <xdr:rowOff>45720</xdr:rowOff>
    </xdr:to>
    <xdr:sp macro="" textlink="">
      <xdr:nvSpPr>
        <xdr:cNvPr id="4691821" name="AutoShape 2"/>
        <xdr:cNvSpPr>
          <a:spLocks noChangeAspect="1" noChangeArrowheads="1"/>
        </xdr:cNvSpPr>
      </xdr:nvSpPr>
      <xdr:spPr bwMode="auto">
        <a:xfrm>
          <a:off x="5059680" y="5943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27</xdr:row>
      <xdr:rowOff>121920</xdr:rowOff>
    </xdr:from>
    <xdr:to>
      <xdr:col>7</xdr:col>
      <xdr:colOff>624840</xdr:colOff>
      <xdr:row>29</xdr:row>
      <xdr:rowOff>68580</xdr:rowOff>
    </xdr:to>
    <xdr:sp macro="" textlink="">
      <xdr:nvSpPr>
        <xdr:cNvPr id="4691822" name="AutoShape 2"/>
        <xdr:cNvSpPr>
          <a:spLocks noChangeAspect="1" noChangeArrowheads="1"/>
        </xdr:cNvSpPr>
      </xdr:nvSpPr>
      <xdr:spPr bwMode="auto">
        <a:xfrm>
          <a:off x="5059680" y="59588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27</xdr:row>
      <xdr:rowOff>91440</xdr:rowOff>
    </xdr:from>
    <xdr:to>
      <xdr:col>7</xdr:col>
      <xdr:colOff>624840</xdr:colOff>
      <xdr:row>29</xdr:row>
      <xdr:rowOff>38100</xdr:rowOff>
    </xdr:to>
    <xdr:sp macro="" textlink="">
      <xdr:nvSpPr>
        <xdr:cNvPr id="4691823" name="AutoShape 2"/>
        <xdr:cNvSpPr>
          <a:spLocks noChangeAspect="1" noChangeArrowheads="1"/>
        </xdr:cNvSpPr>
      </xdr:nvSpPr>
      <xdr:spPr bwMode="auto">
        <a:xfrm>
          <a:off x="5059680" y="59283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411480</xdr:colOff>
      <xdr:row>30</xdr:row>
      <xdr:rowOff>144780</xdr:rowOff>
    </xdr:from>
    <xdr:to>
      <xdr:col>7</xdr:col>
      <xdr:colOff>525780</xdr:colOff>
      <xdr:row>32</xdr:row>
      <xdr:rowOff>60960</xdr:rowOff>
    </xdr:to>
    <xdr:sp macro="" textlink="">
      <xdr:nvSpPr>
        <xdr:cNvPr id="4691824" name="AutoShape 2"/>
        <xdr:cNvSpPr>
          <a:spLocks noChangeAspect="1" noChangeArrowheads="1"/>
        </xdr:cNvSpPr>
      </xdr:nvSpPr>
      <xdr:spPr bwMode="auto">
        <a:xfrm>
          <a:off x="4960620" y="6637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25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826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2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2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2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3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3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3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33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34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35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36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37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38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39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840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41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42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43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44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45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46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47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48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49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30480</xdr:rowOff>
    </xdr:to>
    <xdr:sp macro="" textlink="">
      <xdr:nvSpPr>
        <xdr:cNvPr id="4691850" name="AutoShape 2"/>
        <xdr:cNvSpPr>
          <a:spLocks noChangeAspect="1" noChangeArrowheads="1"/>
        </xdr:cNvSpPr>
      </xdr:nvSpPr>
      <xdr:spPr bwMode="auto">
        <a:xfrm>
          <a:off x="5059680" y="66141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0</xdr:rowOff>
    </xdr:to>
    <xdr:sp macro="" textlink="">
      <xdr:nvSpPr>
        <xdr:cNvPr id="4691851" name="AutoShape 2"/>
        <xdr:cNvSpPr>
          <a:spLocks noChangeAspect="1" noChangeArrowheads="1"/>
        </xdr:cNvSpPr>
      </xdr:nvSpPr>
      <xdr:spPr bwMode="auto">
        <a:xfrm>
          <a:off x="5059680" y="659130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7620</xdr:rowOff>
    </xdr:to>
    <xdr:sp macro="" textlink="">
      <xdr:nvSpPr>
        <xdr:cNvPr id="4691852" name="AutoShape 2"/>
        <xdr:cNvSpPr>
          <a:spLocks noChangeAspect="1" noChangeArrowheads="1"/>
        </xdr:cNvSpPr>
      </xdr:nvSpPr>
      <xdr:spPr bwMode="auto">
        <a:xfrm>
          <a:off x="5059680" y="65989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853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854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855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856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857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858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859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860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144780</xdr:rowOff>
    </xdr:to>
    <xdr:sp macro="" textlink="">
      <xdr:nvSpPr>
        <xdr:cNvPr id="4691861" name="AutoShape 2"/>
        <xdr:cNvSpPr>
          <a:spLocks noChangeAspect="1" noChangeArrowheads="1"/>
        </xdr:cNvSpPr>
      </xdr:nvSpPr>
      <xdr:spPr bwMode="auto">
        <a:xfrm>
          <a:off x="505968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144780</xdr:rowOff>
    </xdr:to>
    <xdr:sp macro="" textlink="">
      <xdr:nvSpPr>
        <xdr:cNvPr id="4691862" name="AutoShape 2"/>
        <xdr:cNvSpPr>
          <a:spLocks noChangeAspect="1" noChangeArrowheads="1"/>
        </xdr:cNvSpPr>
      </xdr:nvSpPr>
      <xdr:spPr bwMode="auto">
        <a:xfrm>
          <a:off x="614934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144780</xdr:rowOff>
    </xdr:to>
    <xdr:sp macro="" textlink="">
      <xdr:nvSpPr>
        <xdr:cNvPr id="4691863" name="AutoShape 2"/>
        <xdr:cNvSpPr>
          <a:spLocks noChangeAspect="1" noChangeArrowheads="1"/>
        </xdr:cNvSpPr>
      </xdr:nvSpPr>
      <xdr:spPr bwMode="auto">
        <a:xfrm>
          <a:off x="605790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1036320</xdr:colOff>
      <xdr:row>8</xdr:row>
      <xdr:rowOff>144780</xdr:rowOff>
    </xdr:to>
    <xdr:sp macro="" textlink="">
      <xdr:nvSpPr>
        <xdr:cNvPr id="4691864" name="AutoShape 2"/>
        <xdr:cNvSpPr>
          <a:spLocks noChangeAspect="1" noChangeArrowheads="1"/>
        </xdr:cNvSpPr>
      </xdr:nvSpPr>
      <xdr:spPr bwMode="auto">
        <a:xfrm>
          <a:off x="5471160" y="13258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65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866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6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6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6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7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7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7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73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74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75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76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77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78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79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1880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81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82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83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84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85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86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87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88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89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0</xdr:rowOff>
    </xdr:from>
    <xdr:to>
      <xdr:col>9</xdr:col>
      <xdr:colOff>381000</xdr:colOff>
      <xdr:row>8</xdr:row>
      <xdr:rowOff>129540</xdr:rowOff>
    </xdr:to>
    <xdr:sp macro="" textlink="">
      <xdr:nvSpPr>
        <xdr:cNvPr id="4691890" name="AutoShape 2"/>
        <xdr:cNvSpPr>
          <a:spLocks noChangeAspect="1" noChangeArrowheads="1"/>
        </xdr:cNvSpPr>
      </xdr:nvSpPr>
      <xdr:spPr bwMode="auto">
        <a:xfrm>
          <a:off x="614934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7</xdr:row>
      <xdr:rowOff>0</xdr:rowOff>
    </xdr:from>
    <xdr:to>
      <xdr:col>9</xdr:col>
      <xdr:colOff>289560</xdr:colOff>
      <xdr:row>8</xdr:row>
      <xdr:rowOff>129540</xdr:rowOff>
    </xdr:to>
    <xdr:sp macro="" textlink="">
      <xdr:nvSpPr>
        <xdr:cNvPr id="4691891" name="AutoShape 2"/>
        <xdr:cNvSpPr>
          <a:spLocks noChangeAspect="1" noChangeArrowheads="1"/>
        </xdr:cNvSpPr>
      </xdr:nvSpPr>
      <xdr:spPr bwMode="auto">
        <a:xfrm>
          <a:off x="605790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7</xdr:row>
      <xdr:rowOff>0</xdr:rowOff>
    </xdr:from>
    <xdr:to>
      <xdr:col>7</xdr:col>
      <xdr:colOff>624840</xdr:colOff>
      <xdr:row>8</xdr:row>
      <xdr:rowOff>129540</xdr:rowOff>
    </xdr:to>
    <xdr:sp macro="" textlink="">
      <xdr:nvSpPr>
        <xdr:cNvPr id="4691892" name="AutoShape 2"/>
        <xdr:cNvSpPr>
          <a:spLocks noChangeAspect="1" noChangeArrowheads="1"/>
        </xdr:cNvSpPr>
      </xdr:nvSpPr>
      <xdr:spPr bwMode="auto">
        <a:xfrm>
          <a:off x="5059680" y="13258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1893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1894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1895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1896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1897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1898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1899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1900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0</xdr:rowOff>
    </xdr:from>
    <xdr:to>
      <xdr:col>7</xdr:col>
      <xdr:colOff>541020</xdr:colOff>
      <xdr:row>15</xdr:row>
      <xdr:rowOff>129540</xdr:rowOff>
    </xdr:to>
    <xdr:sp macro="" textlink="">
      <xdr:nvSpPr>
        <xdr:cNvPr id="4691901" name="AutoShape 2"/>
        <xdr:cNvSpPr>
          <a:spLocks noChangeAspect="1" noChangeArrowheads="1"/>
        </xdr:cNvSpPr>
      </xdr:nvSpPr>
      <xdr:spPr bwMode="auto">
        <a:xfrm>
          <a:off x="4968240" y="28956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0</xdr:rowOff>
    </xdr:from>
    <xdr:to>
      <xdr:col>7</xdr:col>
      <xdr:colOff>541020</xdr:colOff>
      <xdr:row>15</xdr:row>
      <xdr:rowOff>129540</xdr:rowOff>
    </xdr:to>
    <xdr:sp macro="" textlink="">
      <xdr:nvSpPr>
        <xdr:cNvPr id="4691902" name="AutoShape 2"/>
        <xdr:cNvSpPr>
          <a:spLocks noChangeAspect="1" noChangeArrowheads="1"/>
        </xdr:cNvSpPr>
      </xdr:nvSpPr>
      <xdr:spPr bwMode="auto">
        <a:xfrm>
          <a:off x="4968240" y="28956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0</xdr:rowOff>
    </xdr:from>
    <xdr:to>
      <xdr:col>7</xdr:col>
      <xdr:colOff>541020</xdr:colOff>
      <xdr:row>15</xdr:row>
      <xdr:rowOff>129540</xdr:rowOff>
    </xdr:to>
    <xdr:sp macro="" textlink="">
      <xdr:nvSpPr>
        <xdr:cNvPr id="4691903" name="AutoShape 2"/>
        <xdr:cNvSpPr>
          <a:spLocks noChangeAspect="1" noChangeArrowheads="1"/>
        </xdr:cNvSpPr>
      </xdr:nvSpPr>
      <xdr:spPr bwMode="auto">
        <a:xfrm>
          <a:off x="4968240" y="28956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0</xdr:rowOff>
    </xdr:from>
    <xdr:to>
      <xdr:col>7</xdr:col>
      <xdr:colOff>541020</xdr:colOff>
      <xdr:row>15</xdr:row>
      <xdr:rowOff>129540</xdr:rowOff>
    </xdr:to>
    <xdr:sp macro="" textlink="">
      <xdr:nvSpPr>
        <xdr:cNvPr id="4691904" name="AutoShape 2"/>
        <xdr:cNvSpPr>
          <a:spLocks noChangeAspect="1" noChangeArrowheads="1"/>
        </xdr:cNvSpPr>
      </xdr:nvSpPr>
      <xdr:spPr bwMode="auto">
        <a:xfrm>
          <a:off x="4968240" y="28956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0</xdr:rowOff>
    </xdr:from>
    <xdr:to>
      <xdr:col>7</xdr:col>
      <xdr:colOff>541020</xdr:colOff>
      <xdr:row>22</xdr:row>
      <xdr:rowOff>129540</xdr:rowOff>
    </xdr:to>
    <xdr:sp macro="" textlink="">
      <xdr:nvSpPr>
        <xdr:cNvPr id="4691905" name="AutoShape 2"/>
        <xdr:cNvSpPr>
          <a:spLocks noChangeAspect="1" noChangeArrowheads="1"/>
        </xdr:cNvSpPr>
      </xdr:nvSpPr>
      <xdr:spPr bwMode="auto">
        <a:xfrm>
          <a:off x="4968240" y="44653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0</xdr:rowOff>
    </xdr:from>
    <xdr:to>
      <xdr:col>7</xdr:col>
      <xdr:colOff>541020</xdr:colOff>
      <xdr:row>22</xdr:row>
      <xdr:rowOff>129540</xdr:rowOff>
    </xdr:to>
    <xdr:sp macro="" textlink="">
      <xdr:nvSpPr>
        <xdr:cNvPr id="4691906" name="AutoShape 2"/>
        <xdr:cNvSpPr>
          <a:spLocks noChangeAspect="1" noChangeArrowheads="1"/>
        </xdr:cNvSpPr>
      </xdr:nvSpPr>
      <xdr:spPr bwMode="auto">
        <a:xfrm>
          <a:off x="4968240" y="44653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0</xdr:rowOff>
    </xdr:from>
    <xdr:to>
      <xdr:col>7</xdr:col>
      <xdr:colOff>541020</xdr:colOff>
      <xdr:row>22</xdr:row>
      <xdr:rowOff>129540</xdr:rowOff>
    </xdr:to>
    <xdr:sp macro="" textlink="">
      <xdr:nvSpPr>
        <xdr:cNvPr id="4691907" name="AutoShape 2"/>
        <xdr:cNvSpPr>
          <a:spLocks noChangeAspect="1" noChangeArrowheads="1"/>
        </xdr:cNvSpPr>
      </xdr:nvSpPr>
      <xdr:spPr bwMode="auto">
        <a:xfrm>
          <a:off x="4968240" y="44653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0</xdr:rowOff>
    </xdr:from>
    <xdr:to>
      <xdr:col>7</xdr:col>
      <xdr:colOff>541020</xdr:colOff>
      <xdr:row>22</xdr:row>
      <xdr:rowOff>129540</xdr:rowOff>
    </xdr:to>
    <xdr:sp macro="" textlink="">
      <xdr:nvSpPr>
        <xdr:cNvPr id="4691908" name="AutoShape 2"/>
        <xdr:cNvSpPr>
          <a:spLocks noChangeAspect="1" noChangeArrowheads="1"/>
        </xdr:cNvSpPr>
      </xdr:nvSpPr>
      <xdr:spPr bwMode="auto">
        <a:xfrm>
          <a:off x="4968240" y="44653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28</xdr:row>
      <xdr:rowOff>114300</xdr:rowOff>
    </xdr:from>
    <xdr:to>
      <xdr:col>7</xdr:col>
      <xdr:colOff>541020</xdr:colOff>
      <xdr:row>30</xdr:row>
      <xdr:rowOff>15240</xdr:rowOff>
    </xdr:to>
    <xdr:sp macro="" textlink="">
      <xdr:nvSpPr>
        <xdr:cNvPr id="4691909" name="AutoShape 2"/>
        <xdr:cNvSpPr>
          <a:spLocks noChangeAspect="1" noChangeArrowheads="1"/>
        </xdr:cNvSpPr>
      </xdr:nvSpPr>
      <xdr:spPr bwMode="auto">
        <a:xfrm>
          <a:off x="4968240" y="61493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28</xdr:row>
      <xdr:rowOff>114300</xdr:rowOff>
    </xdr:from>
    <xdr:to>
      <xdr:col>7</xdr:col>
      <xdr:colOff>541020</xdr:colOff>
      <xdr:row>30</xdr:row>
      <xdr:rowOff>15240</xdr:rowOff>
    </xdr:to>
    <xdr:sp macro="" textlink="">
      <xdr:nvSpPr>
        <xdr:cNvPr id="4691910" name="AutoShape 2"/>
        <xdr:cNvSpPr>
          <a:spLocks noChangeAspect="1" noChangeArrowheads="1"/>
        </xdr:cNvSpPr>
      </xdr:nvSpPr>
      <xdr:spPr bwMode="auto">
        <a:xfrm>
          <a:off x="4968240" y="61493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28</xdr:row>
      <xdr:rowOff>114300</xdr:rowOff>
    </xdr:from>
    <xdr:to>
      <xdr:col>7</xdr:col>
      <xdr:colOff>541020</xdr:colOff>
      <xdr:row>30</xdr:row>
      <xdr:rowOff>15240</xdr:rowOff>
    </xdr:to>
    <xdr:sp macro="" textlink="">
      <xdr:nvSpPr>
        <xdr:cNvPr id="4691911" name="AutoShape 2"/>
        <xdr:cNvSpPr>
          <a:spLocks noChangeAspect="1" noChangeArrowheads="1"/>
        </xdr:cNvSpPr>
      </xdr:nvSpPr>
      <xdr:spPr bwMode="auto">
        <a:xfrm>
          <a:off x="4968240" y="61493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28</xdr:row>
      <xdr:rowOff>114300</xdr:rowOff>
    </xdr:from>
    <xdr:to>
      <xdr:col>7</xdr:col>
      <xdr:colOff>541020</xdr:colOff>
      <xdr:row>30</xdr:row>
      <xdr:rowOff>15240</xdr:rowOff>
    </xdr:to>
    <xdr:sp macro="" textlink="">
      <xdr:nvSpPr>
        <xdr:cNvPr id="4691912" name="AutoShape 2"/>
        <xdr:cNvSpPr>
          <a:spLocks noChangeAspect="1" noChangeArrowheads="1"/>
        </xdr:cNvSpPr>
      </xdr:nvSpPr>
      <xdr:spPr bwMode="auto">
        <a:xfrm>
          <a:off x="4968240" y="61493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913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914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915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1916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1917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1918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1919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1920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1921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1922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1923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1924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925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926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927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29</xdr:row>
      <xdr:rowOff>114300</xdr:rowOff>
    </xdr:from>
    <xdr:to>
      <xdr:col>7</xdr:col>
      <xdr:colOff>541020</xdr:colOff>
      <xdr:row>31</xdr:row>
      <xdr:rowOff>15240</xdr:rowOff>
    </xdr:to>
    <xdr:sp macro="" textlink="">
      <xdr:nvSpPr>
        <xdr:cNvPr id="4691928" name="AutoShape 2"/>
        <xdr:cNvSpPr>
          <a:spLocks noChangeAspect="1" noChangeArrowheads="1"/>
        </xdr:cNvSpPr>
      </xdr:nvSpPr>
      <xdr:spPr bwMode="auto">
        <a:xfrm>
          <a:off x="4968240" y="6377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1929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1930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1931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1932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933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934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935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1936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937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938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939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1940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1941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1942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1943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1944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1945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1946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1947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1948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1949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1950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1951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1952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1953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1954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1955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1956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32</xdr:row>
      <xdr:rowOff>114300</xdr:rowOff>
    </xdr:from>
    <xdr:to>
      <xdr:col>7</xdr:col>
      <xdr:colOff>541020</xdr:colOff>
      <xdr:row>34</xdr:row>
      <xdr:rowOff>15240</xdr:rowOff>
    </xdr:to>
    <xdr:sp macro="" textlink="">
      <xdr:nvSpPr>
        <xdr:cNvPr id="4691957" name="AutoShape 2"/>
        <xdr:cNvSpPr>
          <a:spLocks noChangeAspect="1" noChangeArrowheads="1"/>
        </xdr:cNvSpPr>
      </xdr:nvSpPr>
      <xdr:spPr bwMode="auto">
        <a:xfrm>
          <a:off x="4968240" y="70637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32</xdr:row>
      <xdr:rowOff>114300</xdr:rowOff>
    </xdr:from>
    <xdr:to>
      <xdr:col>7</xdr:col>
      <xdr:colOff>541020</xdr:colOff>
      <xdr:row>34</xdr:row>
      <xdr:rowOff>15240</xdr:rowOff>
    </xdr:to>
    <xdr:sp macro="" textlink="">
      <xdr:nvSpPr>
        <xdr:cNvPr id="4691958" name="AutoShape 2"/>
        <xdr:cNvSpPr>
          <a:spLocks noChangeAspect="1" noChangeArrowheads="1"/>
        </xdr:cNvSpPr>
      </xdr:nvSpPr>
      <xdr:spPr bwMode="auto">
        <a:xfrm>
          <a:off x="4968240" y="70637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32</xdr:row>
      <xdr:rowOff>114300</xdr:rowOff>
    </xdr:from>
    <xdr:to>
      <xdr:col>7</xdr:col>
      <xdr:colOff>541020</xdr:colOff>
      <xdr:row>34</xdr:row>
      <xdr:rowOff>15240</xdr:rowOff>
    </xdr:to>
    <xdr:sp macro="" textlink="">
      <xdr:nvSpPr>
        <xdr:cNvPr id="4691959" name="AutoShape 2"/>
        <xdr:cNvSpPr>
          <a:spLocks noChangeAspect="1" noChangeArrowheads="1"/>
        </xdr:cNvSpPr>
      </xdr:nvSpPr>
      <xdr:spPr bwMode="auto">
        <a:xfrm>
          <a:off x="4968240" y="70637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32</xdr:row>
      <xdr:rowOff>76200</xdr:rowOff>
    </xdr:from>
    <xdr:to>
      <xdr:col>7</xdr:col>
      <xdr:colOff>609600</xdr:colOff>
      <xdr:row>34</xdr:row>
      <xdr:rowOff>15240</xdr:rowOff>
    </xdr:to>
    <xdr:sp macro="" textlink="">
      <xdr:nvSpPr>
        <xdr:cNvPr id="4691960" name="AutoShape 2"/>
        <xdr:cNvSpPr>
          <a:spLocks noChangeAspect="1" noChangeArrowheads="1"/>
        </xdr:cNvSpPr>
      </xdr:nvSpPr>
      <xdr:spPr bwMode="auto">
        <a:xfrm>
          <a:off x="4968240" y="702564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1961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1962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1963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1964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1965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1966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1967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4016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017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018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019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020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4021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4022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4023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1051560</xdr:colOff>
      <xdr:row>8</xdr:row>
      <xdr:rowOff>129540</xdr:rowOff>
    </xdr:to>
    <xdr:sp macro="" textlink="">
      <xdr:nvSpPr>
        <xdr:cNvPr id="4694024" name="AutoShape 2"/>
        <xdr:cNvSpPr>
          <a:spLocks noChangeAspect="1" noChangeArrowheads="1"/>
        </xdr:cNvSpPr>
      </xdr:nvSpPr>
      <xdr:spPr bwMode="auto">
        <a:xfrm>
          <a:off x="5478780" y="13258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25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26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27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28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29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30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31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32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33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34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35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36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37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556260</xdr:colOff>
      <xdr:row>38</xdr:row>
      <xdr:rowOff>15240</xdr:rowOff>
    </xdr:to>
    <xdr:sp macro="" textlink="">
      <xdr:nvSpPr>
        <xdr:cNvPr id="4694038" name="AutoShape 2"/>
        <xdr:cNvSpPr>
          <a:spLocks noChangeAspect="1" noChangeArrowheads="1"/>
        </xdr:cNvSpPr>
      </xdr:nvSpPr>
      <xdr:spPr bwMode="auto">
        <a:xfrm>
          <a:off x="4968240" y="7947660"/>
          <a:ext cx="647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3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4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4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4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4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4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45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46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47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48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49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50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51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556260</xdr:colOff>
      <xdr:row>38</xdr:row>
      <xdr:rowOff>15240</xdr:rowOff>
    </xdr:to>
    <xdr:sp macro="" textlink="">
      <xdr:nvSpPr>
        <xdr:cNvPr id="4694052" name="AutoShape 2"/>
        <xdr:cNvSpPr>
          <a:spLocks noChangeAspect="1" noChangeArrowheads="1"/>
        </xdr:cNvSpPr>
      </xdr:nvSpPr>
      <xdr:spPr bwMode="auto">
        <a:xfrm>
          <a:off x="4968240" y="7947660"/>
          <a:ext cx="647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53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54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55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56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57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58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5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6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6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6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6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6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65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66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67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68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69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70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71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72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73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074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075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076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77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078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7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8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8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8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8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8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85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86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87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88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89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90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91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092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93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94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95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96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097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098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09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0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0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0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0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0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105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106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107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108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109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110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111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112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34</xdr:row>
      <xdr:rowOff>106680</xdr:rowOff>
    </xdr:from>
    <xdr:to>
      <xdr:col>7</xdr:col>
      <xdr:colOff>624840</xdr:colOff>
      <xdr:row>36</xdr:row>
      <xdr:rowOff>45720</xdr:rowOff>
    </xdr:to>
    <xdr:sp macro="" textlink="">
      <xdr:nvSpPr>
        <xdr:cNvPr id="4694113" name="AutoShape 2"/>
        <xdr:cNvSpPr>
          <a:spLocks noChangeAspect="1" noChangeArrowheads="1"/>
        </xdr:cNvSpPr>
      </xdr:nvSpPr>
      <xdr:spPr bwMode="auto">
        <a:xfrm>
          <a:off x="5059680" y="75133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34</xdr:row>
      <xdr:rowOff>121920</xdr:rowOff>
    </xdr:from>
    <xdr:to>
      <xdr:col>7</xdr:col>
      <xdr:colOff>624840</xdr:colOff>
      <xdr:row>36</xdr:row>
      <xdr:rowOff>68580</xdr:rowOff>
    </xdr:to>
    <xdr:sp macro="" textlink="">
      <xdr:nvSpPr>
        <xdr:cNvPr id="4694114" name="AutoShape 2"/>
        <xdr:cNvSpPr>
          <a:spLocks noChangeAspect="1" noChangeArrowheads="1"/>
        </xdr:cNvSpPr>
      </xdr:nvSpPr>
      <xdr:spPr bwMode="auto">
        <a:xfrm>
          <a:off x="5059680" y="75285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34</xdr:row>
      <xdr:rowOff>91440</xdr:rowOff>
    </xdr:from>
    <xdr:to>
      <xdr:col>7</xdr:col>
      <xdr:colOff>624840</xdr:colOff>
      <xdr:row>36</xdr:row>
      <xdr:rowOff>38100</xdr:rowOff>
    </xdr:to>
    <xdr:sp macro="" textlink="">
      <xdr:nvSpPr>
        <xdr:cNvPr id="4694115" name="AutoShape 2"/>
        <xdr:cNvSpPr>
          <a:spLocks noChangeAspect="1" noChangeArrowheads="1"/>
        </xdr:cNvSpPr>
      </xdr:nvSpPr>
      <xdr:spPr bwMode="auto">
        <a:xfrm>
          <a:off x="5059680" y="7498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411480</xdr:colOff>
      <xdr:row>37</xdr:row>
      <xdr:rowOff>144780</xdr:rowOff>
    </xdr:from>
    <xdr:to>
      <xdr:col>7</xdr:col>
      <xdr:colOff>525780</xdr:colOff>
      <xdr:row>39</xdr:row>
      <xdr:rowOff>60960</xdr:rowOff>
    </xdr:to>
    <xdr:sp macro="" textlink="">
      <xdr:nvSpPr>
        <xdr:cNvPr id="4694116" name="AutoShape 2"/>
        <xdr:cNvSpPr>
          <a:spLocks noChangeAspect="1" noChangeArrowheads="1"/>
        </xdr:cNvSpPr>
      </xdr:nvSpPr>
      <xdr:spPr bwMode="auto">
        <a:xfrm>
          <a:off x="4960620" y="82067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17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18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1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2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2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2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2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2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25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26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27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28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29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30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31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32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33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34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35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36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37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38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39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40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41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30480</xdr:rowOff>
    </xdr:to>
    <xdr:sp macro="" textlink="">
      <xdr:nvSpPr>
        <xdr:cNvPr id="4694142" name="AutoShape 2"/>
        <xdr:cNvSpPr>
          <a:spLocks noChangeAspect="1" noChangeArrowheads="1"/>
        </xdr:cNvSpPr>
      </xdr:nvSpPr>
      <xdr:spPr bwMode="auto">
        <a:xfrm>
          <a:off x="5059680" y="81838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0</xdr:rowOff>
    </xdr:to>
    <xdr:sp macro="" textlink="">
      <xdr:nvSpPr>
        <xdr:cNvPr id="4694143" name="AutoShape 2"/>
        <xdr:cNvSpPr>
          <a:spLocks noChangeAspect="1" noChangeArrowheads="1"/>
        </xdr:cNvSpPr>
      </xdr:nvSpPr>
      <xdr:spPr bwMode="auto">
        <a:xfrm>
          <a:off x="5059680" y="816102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7620</xdr:rowOff>
    </xdr:to>
    <xdr:sp macro="" textlink="">
      <xdr:nvSpPr>
        <xdr:cNvPr id="4694144" name="AutoShape 2"/>
        <xdr:cNvSpPr>
          <a:spLocks noChangeAspect="1" noChangeArrowheads="1"/>
        </xdr:cNvSpPr>
      </xdr:nvSpPr>
      <xdr:spPr bwMode="auto">
        <a:xfrm>
          <a:off x="5059680" y="81686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145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146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147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148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49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50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51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152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153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154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155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156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39</xdr:row>
      <xdr:rowOff>114300</xdr:rowOff>
    </xdr:from>
    <xdr:to>
      <xdr:col>7</xdr:col>
      <xdr:colOff>541020</xdr:colOff>
      <xdr:row>41</xdr:row>
      <xdr:rowOff>22860</xdr:rowOff>
    </xdr:to>
    <xdr:sp macro="" textlink="">
      <xdr:nvSpPr>
        <xdr:cNvPr id="4694157" name="AutoShape 2"/>
        <xdr:cNvSpPr>
          <a:spLocks noChangeAspect="1" noChangeArrowheads="1"/>
        </xdr:cNvSpPr>
      </xdr:nvSpPr>
      <xdr:spPr bwMode="auto">
        <a:xfrm>
          <a:off x="4968240" y="863346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39</xdr:row>
      <xdr:rowOff>114300</xdr:rowOff>
    </xdr:from>
    <xdr:to>
      <xdr:col>7</xdr:col>
      <xdr:colOff>541020</xdr:colOff>
      <xdr:row>41</xdr:row>
      <xdr:rowOff>22860</xdr:rowOff>
    </xdr:to>
    <xdr:sp macro="" textlink="">
      <xdr:nvSpPr>
        <xdr:cNvPr id="4694158" name="AutoShape 2"/>
        <xdr:cNvSpPr>
          <a:spLocks noChangeAspect="1" noChangeArrowheads="1"/>
        </xdr:cNvSpPr>
      </xdr:nvSpPr>
      <xdr:spPr bwMode="auto">
        <a:xfrm>
          <a:off x="4968240" y="863346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39</xdr:row>
      <xdr:rowOff>114300</xdr:rowOff>
    </xdr:from>
    <xdr:to>
      <xdr:col>7</xdr:col>
      <xdr:colOff>541020</xdr:colOff>
      <xdr:row>41</xdr:row>
      <xdr:rowOff>22860</xdr:rowOff>
    </xdr:to>
    <xdr:sp macro="" textlink="">
      <xdr:nvSpPr>
        <xdr:cNvPr id="4694159" name="AutoShape 2"/>
        <xdr:cNvSpPr>
          <a:spLocks noChangeAspect="1" noChangeArrowheads="1"/>
        </xdr:cNvSpPr>
      </xdr:nvSpPr>
      <xdr:spPr bwMode="auto">
        <a:xfrm>
          <a:off x="4968240" y="863346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39</xdr:row>
      <xdr:rowOff>76200</xdr:rowOff>
    </xdr:from>
    <xdr:to>
      <xdr:col>7</xdr:col>
      <xdr:colOff>609600</xdr:colOff>
      <xdr:row>41</xdr:row>
      <xdr:rowOff>22860</xdr:rowOff>
    </xdr:to>
    <xdr:sp macro="" textlink="">
      <xdr:nvSpPr>
        <xdr:cNvPr id="4694160" name="AutoShape 2"/>
        <xdr:cNvSpPr>
          <a:spLocks noChangeAspect="1" noChangeArrowheads="1"/>
        </xdr:cNvSpPr>
      </xdr:nvSpPr>
      <xdr:spPr bwMode="auto">
        <a:xfrm>
          <a:off x="4968240" y="859536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161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162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163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164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4165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4166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114300</xdr:rowOff>
    </xdr:from>
    <xdr:to>
      <xdr:col>7</xdr:col>
      <xdr:colOff>541020</xdr:colOff>
      <xdr:row>8</xdr:row>
      <xdr:rowOff>15240</xdr:rowOff>
    </xdr:to>
    <xdr:sp macro="" textlink="">
      <xdr:nvSpPr>
        <xdr:cNvPr id="4694167" name="AutoShape 2"/>
        <xdr:cNvSpPr>
          <a:spLocks noChangeAspect="1" noChangeArrowheads="1"/>
        </xdr:cNvSpPr>
      </xdr:nvSpPr>
      <xdr:spPr bwMode="auto">
        <a:xfrm>
          <a:off x="496824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6</xdr:row>
      <xdr:rowOff>76200</xdr:rowOff>
    </xdr:from>
    <xdr:to>
      <xdr:col>7</xdr:col>
      <xdr:colOff>609600</xdr:colOff>
      <xdr:row>8</xdr:row>
      <xdr:rowOff>15240</xdr:rowOff>
    </xdr:to>
    <xdr:sp macro="" textlink="">
      <xdr:nvSpPr>
        <xdr:cNvPr id="4694168" name="AutoShape 2"/>
        <xdr:cNvSpPr>
          <a:spLocks noChangeAspect="1" noChangeArrowheads="1"/>
        </xdr:cNvSpPr>
      </xdr:nvSpPr>
      <xdr:spPr bwMode="auto">
        <a:xfrm>
          <a:off x="4968240" y="1173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4169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4170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114300</xdr:rowOff>
    </xdr:from>
    <xdr:to>
      <xdr:col>7</xdr:col>
      <xdr:colOff>541020</xdr:colOff>
      <xdr:row>9</xdr:row>
      <xdr:rowOff>15240</xdr:rowOff>
    </xdr:to>
    <xdr:sp macro="" textlink="">
      <xdr:nvSpPr>
        <xdr:cNvPr id="4694171" name="AutoShape 2"/>
        <xdr:cNvSpPr>
          <a:spLocks noChangeAspect="1" noChangeArrowheads="1"/>
        </xdr:cNvSpPr>
      </xdr:nvSpPr>
      <xdr:spPr bwMode="auto">
        <a:xfrm>
          <a:off x="496824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7</xdr:row>
      <xdr:rowOff>76200</xdr:rowOff>
    </xdr:from>
    <xdr:to>
      <xdr:col>7</xdr:col>
      <xdr:colOff>609600</xdr:colOff>
      <xdr:row>9</xdr:row>
      <xdr:rowOff>15240</xdr:rowOff>
    </xdr:to>
    <xdr:sp macro="" textlink="">
      <xdr:nvSpPr>
        <xdr:cNvPr id="4694172" name="AutoShape 2"/>
        <xdr:cNvSpPr>
          <a:spLocks noChangeAspect="1" noChangeArrowheads="1"/>
        </xdr:cNvSpPr>
      </xdr:nvSpPr>
      <xdr:spPr bwMode="auto">
        <a:xfrm>
          <a:off x="4968240" y="14020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4173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4174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114300</xdr:rowOff>
    </xdr:from>
    <xdr:to>
      <xdr:col>7</xdr:col>
      <xdr:colOff>541020</xdr:colOff>
      <xdr:row>10</xdr:row>
      <xdr:rowOff>15240</xdr:rowOff>
    </xdr:to>
    <xdr:sp macro="" textlink="">
      <xdr:nvSpPr>
        <xdr:cNvPr id="4694175" name="AutoShape 2"/>
        <xdr:cNvSpPr>
          <a:spLocks noChangeAspect="1" noChangeArrowheads="1"/>
        </xdr:cNvSpPr>
      </xdr:nvSpPr>
      <xdr:spPr bwMode="auto">
        <a:xfrm>
          <a:off x="496824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8</xdr:row>
      <xdr:rowOff>76200</xdr:rowOff>
    </xdr:from>
    <xdr:to>
      <xdr:col>7</xdr:col>
      <xdr:colOff>609600</xdr:colOff>
      <xdr:row>10</xdr:row>
      <xdr:rowOff>15240</xdr:rowOff>
    </xdr:to>
    <xdr:sp macro="" textlink="">
      <xdr:nvSpPr>
        <xdr:cNvPr id="4694176" name="AutoShape 2"/>
        <xdr:cNvSpPr>
          <a:spLocks noChangeAspect="1" noChangeArrowheads="1"/>
        </xdr:cNvSpPr>
      </xdr:nvSpPr>
      <xdr:spPr bwMode="auto">
        <a:xfrm>
          <a:off x="4968240" y="16306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4177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4178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114300</xdr:rowOff>
    </xdr:from>
    <xdr:to>
      <xdr:col>7</xdr:col>
      <xdr:colOff>541020</xdr:colOff>
      <xdr:row>11</xdr:row>
      <xdr:rowOff>15240</xdr:rowOff>
    </xdr:to>
    <xdr:sp macro="" textlink="">
      <xdr:nvSpPr>
        <xdr:cNvPr id="4694179" name="AutoShape 2"/>
        <xdr:cNvSpPr>
          <a:spLocks noChangeAspect="1" noChangeArrowheads="1"/>
        </xdr:cNvSpPr>
      </xdr:nvSpPr>
      <xdr:spPr bwMode="auto">
        <a:xfrm>
          <a:off x="496824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9</xdr:row>
      <xdr:rowOff>76200</xdr:rowOff>
    </xdr:from>
    <xdr:to>
      <xdr:col>7</xdr:col>
      <xdr:colOff>609600</xdr:colOff>
      <xdr:row>11</xdr:row>
      <xdr:rowOff>15240</xdr:rowOff>
    </xdr:to>
    <xdr:sp macro="" textlink="">
      <xdr:nvSpPr>
        <xdr:cNvPr id="4694180" name="AutoShape 2"/>
        <xdr:cNvSpPr>
          <a:spLocks noChangeAspect="1" noChangeArrowheads="1"/>
        </xdr:cNvSpPr>
      </xdr:nvSpPr>
      <xdr:spPr bwMode="auto">
        <a:xfrm>
          <a:off x="4968240" y="18592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4181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4182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114300</xdr:rowOff>
    </xdr:from>
    <xdr:to>
      <xdr:col>7</xdr:col>
      <xdr:colOff>541020</xdr:colOff>
      <xdr:row>12</xdr:row>
      <xdr:rowOff>15240</xdr:rowOff>
    </xdr:to>
    <xdr:sp macro="" textlink="">
      <xdr:nvSpPr>
        <xdr:cNvPr id="4694183" name="AutoShape 2"/>
        <xdr:cNvSpPr>
          <a:spLocks noChangeAspect="1" noChangeArrowheads="1"/>
        </xdr:cNvSpPr>
      </xdr:nvSpPr>
      <xdr:spPr bwMode="auto">
        <a:xfrm>
          <a:off x="496824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10</xdr:row>
      <xdr:rowOff>76200</xdr:rowOff>
    </xdr:from>
    <xdr:to>
      <xdr:col>7</xdr:col>
      <xdr:colOff>609600</xdr:colOff>
      <xdr:row>12</xdr:row>
      <xdr:rowOff>15240</xdr:rowOff>
    </xdr:to>
    <xdr:sp macro="" textlink="">
      <xdr:nvSpPr>
        <xdr:cNvPr id="4694184" name="AutoShape 2"/>
        <xdr:cNvSpPr>
          <a:spLocks noChangeAspect="1" noChangeArrowheads="1"/>
        </xdr:cNvSpPr>
      </xdr:nvSpPr>
      <xdr:spPr bwMode="auto">
        <a:xfrm>
          <a:off x="4968240" y="20878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114300</xdr:rowOff>
    </xdr:from>
    <xdr:to>
      <xdr:col>7</xdr:col>
      <xdr:colOff>541020</xdr:colOff>
      <xdr:row>15</xdr:row>
      <xdr:rowOff>45720</xdr:rowOff>
    </xdr:to>
    <xdr:sp macro="" textlink="">
      <xdr:nvSpPr>
        <xdr:cNvPr id="4694185" name="AutoShape 2"/>
        <xdr:cNvSpPr>
          <a:spLocks noChangeAspect="1" noChangeArrowheads="1"/>
        </xdr:cNvSpPr>
      </xdr:nvSpPr>
      <xdr:spPr bwMode="auto">
        <a:xfrm>
          <a:off x="4968240" y="2811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114300</xdr:rowOff>
    </xdr:from>
    <xdr:to>
      <xdr:col>7</xdr:col>
      <xdr:colOff>541020</xdr:colOff>
      <xdr:row>15</xdr:row>
      <xdr:rowOff>45720</xdr:rowOff>
    </xdr:to>
    <xdr:sp macro="" textlink="">
      <xdr:nvSpPr>
        <xdr:cNvPr id="4694186" name="AutoShape 2"/>
        <xdr:cNvSpPr>
          <a:spLocks noChangeAspect="1" noChangeArrowheads="1"/>
        </xdr:cNvSpPr>
      </xdr:nvSpPr>
      <xdr:spPr bwMode="auto">
        <a:xfrm>
          <a:off x="4968240" y="2811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114300</xdr:rowOff>
    </xdr:from>
    <xdr:to>
      <xdr:col>7</xdr:col>
      <xdr:colOff>541020</xdr:colOff>
      <xdr:row>15</xdr:row>
      <xdr:rowOff>45720</xdr:rowOff>
    </xdr:to>
    <xdr:sp macro="" textlink="">
      <xdr:nvSpPr>
        <xdr:cNvPr id="4694187" name="AutoShape 2"/>
        <xdr:cNvSpPr>
          <a:spLocks noChangeAspect="1" noChangeArrowheads="1"/>
        </xdr:cNvSpPr>
      </xdr:nvSpPr>
      <xdr:spPr bwMode="auto">
        <a:xfrm>
          <a:off x="4968240" y="2811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13</xdr:row>
      <xdr:rowOff>76200</xdr:rowOff>
    </xdr:from>
    <xdr:to>
      <xdr:col>7</xdr:col>
      <xdr:colOff>609600</xdr:colOff>
      <xdr:row>15</xdr:row>
      <xdr:rowOff>45720</xdr:rowOff>
    </xdr:to>
    <xdr:sp macro="" textlink="">
      <xdr:nvSpPr>
        <xdr:cNvPr id="4694188" name="AutoShape 2"/>
        <xdr:cNvSpPr>
          <a:spLocks noChangeAspect="1" noChangeArrowheads="1"/>
        </xdr:cNvSpPr>
      </xdr:nvSpPr>
      <xdr:spPr bwMode="auto">
        <a:xfrm>
          <a:off x="4968240" y="27736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4189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4190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114300</xdr:rowOff>
    </xdr:from>
    <xdr:to>
      <xdr:col>7</xdr:col>
      <xdr:colOff>541020</xdr:colOff>
      <xdr:row>16</xdr:row>
      <xdr:rowOff>15240</xdr:rowOff>
    </xdr:to>
    <xdr:sp macro="" textlink="">
      <xdr:nvSpPr>
        <xdr:cNvPr id="4694191" name="AutoShape 2"/>
        <xdr:cNvSpPr>
          <a:spLocks noChangeAspect="1" noChangeArrowheads="1"/>
        </xdr:cNvSpPr>
      </xdr:nvSpPr>
      <xdr:spPr bwMode="auto">
        <a:xfrm>
          <a:off x="4968240" y="30099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14</xdr:row>
      <xdr:rowOff>76200</xdr:rowOff>
    </xdr:from>
    <xdr:to>
      <xdr:col>7</xdr:col>
      <xdr:colOff>609600</xdr:colOff>
      <xdr:row>16</xdr:row>
      <xdr:rowOff>15240</xdr:rowOff>
    </xdr:to>
    <xdr:sp macro="" textlink="">
      <xdr:nvSpPr>
        <xdr:cNvPr id="4694192" name="AutoShape 2"/>
        <xdr:cNvSpPr>
          <a:spLocks noChangeAspect="1" noChangeArrowheads="1"/>
        </xdr:cNvSpPr>
      </xdr:nvSpPr>
      <xdr:spPr bwMode="auto">
        <a:xfrm>
          <a:off x="4968240" y="29718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4193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4194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114300</xdr:rowOff>
    </xdr:from>
    <xdr:to>
      <xdr:col>7</xdr:col>
      <xdr:colOff>541020</xdr:colOff>
      <xdr:row>17</xdr:row>
      <xdr:rowOff>15240</xdr:rowOff>
    </xdr:to>
    <xdr:sp macro="" textlink="">
      <xdr:nvSpPr>
        <xdr:cNvPr id="4694195" name="AutoShape 2"/>
        <xdr:cNvSpPr>
          <a:spLocks noChangeAspect="1" noChangeArrowheads="1"/>
        </xdr:cNvSpPr>
      </xdr:nvSpPr>
      <xdr:spPr bwMode="auto">
        <a:xfrm>
          <a:off x="4968240" y="3238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15</xdr:row>
      <xdr:rowOff>76200</xdr:rowOff>
    </xdr:from>
    <xdr:to>
      <xdr:col>7</xdr:col>
      <xdr:colOff>609600</xdr:colOff>
      <xdr:row>17</xdr:row>
      <xdr:rowOff>15240</xdr:rowOff>
    </xdr:to>
    <xdr:sp macro="" textlink="">
      <xdr:nvSpPr>
        <xdr:cNvPr id="4694196" name="AutoShape 2"/>
        <xdr:cNvSpPr>
          <a:spLocks noChangeAspect="1" noChangeArrowheads="1"/>
        </xdr:cNvSpPr>
      </xdr:nvSpPr>
      <xdr:spPr bwMode="auto">
        <a:xfrm>
          <a:off x="4968240" y="32004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4197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4198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114300</xdr:rowOff>
    </xdr:from>
    <xdr:to>
      <xdr:col>7</xdr:col>
      <xdr:colOff>541020</xdr:colOff>
      <xdr:row>18</xdr:row>
      <xdr:rowOff>15240</xdr:rowOff>
    </xdr:to>
    <xdr:sp macro="" textlink="">
      <xdr:nvSpPr>
        <xdr:cNvPr id="4694199" name="AutoShape 2"/>
        <xdr:cNvSpPr>
          <a:spLocks noChangeAspect="1" noChangeArrowheads="1"/>
        </xdr:cNvSpPr>
      </xdr:nvSpPr>
      <xdr:spPr bwMode="auto">
        <a:xfrm>
          <a:off x="4968240" y="34671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16</xdr:row>
      <xdr:rowOff>76200</xdr:rowOff>
    </xdr:from>
    <xdr:to>
      <xdr:col>7</xdr:col>
      <xdr:colOff>609600</xdr:colOff>
      <xdr:row>18</xdr:row>
      <xdr:rowOff>15240</xdr:rowOff>
    </xdr:to>
    <xdr:sp macro="" textlink="">
      <xdr:nvSpPr>
        <xdr:cNvPr id="4694200" name="AutoShape 2"/>
        <xdr:cNvSpPr>
          <a:spLocks noChangeAspect="1" noChangeArrowheads="1"/>
        </xdr:cNvSpPr>
      </xdr:nvSpPr>
      <xdr:spPr bwMode="auto">
        <a:xfrm>
          <a:off x="4968240" y="34290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4201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4202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114300</xdr:rowOff>
    </xdr:from>
    <xdr:to>
      <xdr:col>7</xdr:col>
      <xdr:colOff>541020</xdr:colOff>
      <xdr:row>19</xdr:row>
      <xdr:rowOff>15240</xdr:rowOff>
    </xdr:to>
    <xdr:sp macro="" textlink="">
      <xdr:nvSpPr>
        <xdr:cNvPr id="4694203" name="AutoShape 2"/>
        <xdr:cNvSpPr>
          <a:spLocks noChangeAspect="1" noChangeArrowheads="1"/>
        </xdr:cNvSpPr>
      </xdr:nvSpPr>
      <xdr:spPr bwMode="auto">
        <a:xfrm>
          <a:off x="4968240" y="36957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17</xdr:row>
      <xdr:rowOff>76200</xdr:rowOff>
    </xdr:from>
    <xdr:to>
      <xdr:col>7</xdr:col>
      <xdr:colOff>609600</xdr:colOff>
      <xdr:row>19</xdr:row>
      <xdr:rowOff>15240</xdr:rowOff>
    </xdr:to>
    <xdr:sp macro="" textlink="">
      <xdr:nvSpPr>
        <xdr:cNvPr id="4694204" name="AutoShape 2"/>
        <xdr:cNvSpPr>
          <a:spLocks noChangeAspect="1" noChangeArrowheads="1"/>
        </xdr:cNvSpPr>
      </xdr:nvSpPr>
      <xdr:spPr bwMode="auto">
        <a:xfrm>
          <a:off x="4968240" y="36576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20</xdr:row>
      <xdr:rowOff>114300</xdr:rowOff>
    </xdr:from>
    <xdr:to>
      <xdr:col>7</xdr:col>
      <xdr:colOff>541020</xdr:colOff>
      <xdr:row>22</xdr:row>
      <xdr:rowOff>45720</xdr:rowOff>
    </xdr:to>
    <xdr:sp macro="" textlink="">
      <xdr:nvSpPr>
        <xdr:cNvPr id="4694205" name="AutoShape 2"/>
        <xdr:cNvSpPr>
          <a:spLocks noChangeAspect="1" noChangeArrowheads="1"/>
        </xdr:cNvSpPr>
      </xdr:nvSpPr>
      <xdr:spPr bwMode="auto">
        <a:xfrm>
          <a:off x="4968240" y="4381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20</xdr:row>
      <xdr:rowOff>114300</xdr:rowOff>
    </xdr:from>
    <xdr:to>
      <xdr:col>7</xdr:col>
      <xdr:colOff>541020</xdr:colOff>
      <xdr:row>22</xdr:row>
      <xdr:rowOff>45720</xdr:rowOff>
    </xdr:to>
    <xdr:sp macro="" textlink="">
      <xdr:nvSpPr>
        <xdr:cNvPr id="4694206" name="AutoShape 2"/>
        <xdr:cNvSpPr>
          <a:spLocks noChangeAspect="1" noChangeArrowheads="1"/>
        </xdr:cNvSpPr>
      </xdr:nvSpPr>
      <xdr:spPr bwMode="auto">
        <a:xfrm>
          <a:off x="4968240" y="4381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20</xdr:row>
      <xdr:rowOff>114300</xdr:rowOff>
    </xdr:from>
    <xdr:to>
      <xdr:col>7</xdr:col>
      <xdr:colOff>541020</xdr:colOff>
      <xdr:row>22</xdr:row>
      <xdr:rowOff>45720</xdr:rowOff>
    </xdr:to>
    <xdr:sp macro="" textlink="">
      <xdr:nvSpPr>
        <xdr:cNvPr id="4694207" name="AutoShape 2"/>
        <xdr:cNvSpPr>
          <a:spLocks noChangeAspect="1" noChangeArrowheads="1"/>
        </xdr:cNvSpPr>
      </xdr:nvSpPr>
      <xdr:spPr bwMode="auto">
        <a:xfrm>
          <a:off x="4968240" y="43815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20</xdr:row>
      <xdr:rowOff>76200</xdr:rowOff>
    </xdr:from>
    <xdr:to>
      <xdr:col>7</xdr:col>
      <xdr:colOff>609600</xdr:colOff>
      <xdr:row>22</xdr:row>
      <xdr:rowOff>45720</xdr:rowOff>
    </xdr:to>
    <xdr:sp macro="" textlink="">
      <xdr:nvSpPr>
        <xdr:cNvPr id="4694208" name="AutoShape 2"/>
        <xdr:cNvSpPr>
          <a:spLocks noChangeAspect="1" noChangeArrowheads="1"/>
        </xdr:cNvSpPr>
      </xdr:nvSpPr>
      <xdr:spPr bwMode="auto">
        <a:xfrm>
          <a:off x="4968240" y="43434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4209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4210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114300</xdr:rowOff>
    </xdr:from>
    <xdr:to>
      <xdr:col>7</xdr:col>
      <xdr:colOff>541020</xdr:colOff>
      <xdr:row>23</xdr:row>
      <xdr:rowOff>15240</xdr:rowOff>
    </xdr:to>
    <xdr:sp macro="" textlink="">
      <xdr:nvSpPr>
        <xdr:cNvPr id="4694211" name="AutoShape 2"/>
        <xdr:cNvSpPr>
          <a:spLocks noChangeAspect="1" noChangeArrowheads="1"/>
        </xdr:cNvSpPr>
      </xdr:nvSpPr>
      <xdr:spPr bwMode="auto">
        <a:xfrm>
          <a:off x="4968240" y="45796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21</xdr:row>
      <xdr:rowOff>76200</xdr:rowOff>
    </xdr:from>
    <xdr:to>
      <xdr:col>7</xdr:col>
      <xdr:colOff>609600</xdr:colOff>
      <xdr:row>23</xdr:row>
      <xdr:rowOff>15240</xdr:rowOff>
    </xdr:to>
    <xdr:sp macro="" textlink="">
      <xdr:nvSpPr>
        <xdr:cNvPr id="4694212" name="AutoShape 2"/>
        <xdr:cNvSpPr>
          <a:spLocks noChangeAspect="1" noChangeArrowheads="1"/>
        </xdr:cNvSpPr>
      </xdr:nvSpPr>
      <xdr:spPr bwMode="auto">
        <a:xfrm>
          <a:off x="4968240" y="45415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4213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4214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114300</xdr:rowOff>
    </xdr:from>
    <xdr:to>
      <xdr:col>7</xdr:col>
      <xdr:colOff>541020</xdr:colOff>
      <xdr:row>24</xdr:row>
      <xdr:rowOff>15240</xdr:rowOff>
    </xdr:to>
    <xdr:sp macro="" textlink="">
      <xdr:nvSpPr>
        <xdr:cNvPr id="4694215" name="AutoShape 2"/>
        <xdr:cNvSpPr>
          <a:spLocks noChangeAspect="1" noChangeArrowheads="1"/>
        </xdr:cNvSpPr>
      </xdr:nvSpPr>
      <xdr:spPr bwMode="auto">
        <a:xfrm>
          <a:off x="4968240" y="4808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22</xdr:row>
      <xdr:rowOff>76200</xdr:rowOff>
    </xdr:from>
    <xdr:to>
      <xdr:col>7</xdr:col>
      <xdr:colOff>609600</xdr:colOff>
      <xdr:row>24</xdr:row>
      <xdr:rowOff>15240</xdr:rowOff>
    </xdr:to>
    <xdr:sp macro="" textlink="">
      <xdr:nvSpPr>
        <xdr:cNvPr id="4694216" name="AutoShape 2"/>
        <xdr:cNvSpPr>
          <a:spLocks noChangeAspect="1" noChangeArrowheads="1"/>
        </xdr:cNvSpPr>
      </xdr:nvSpPr>
      <xdr:spPr bwMode="auto">
        <a:xfrm>
          <a:off x="4968240" y="47701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4217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4218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114300</xdr:rowOff>
    </xdr:from>
    <xdr:to>
      <xdr:col>7</xdr:col>
      <xdr:colOff>541020</xdr:colOff>
      <xdr:row>25</xdr:row>
      <xdr:rowOff>15240</xdr:rowOff>
    </xdr:to>
    <xdr:sp macro="" textlink="">
      <xdr:nvSpPr>
        <xdr:cNvPr id="4694219" name="AutoShape 2"/>
        <xdr:cNvSpPr>
          <a:spLocks noChangeAspect="1" noChangeArrowheads="1"/>
        </xdr:cNvSpPr>
      </xdr:nvSpPr>
      <xdr:spPr bwMode="auto">
        <a:xfrm>
          <a:off x="4968240" y="50368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23</xdr:row>
      <xdr:rowOff>76200</xdr:rowOff>
    </xdr:from>
    <xdr:to>
      <xdr:col>7</xdr:col>
      <xdr:colOff>609600</xdr:colOff>
      <xdr:row>25</xdr:row>
      <xdr:rowOff>15240</xdr:rowOff>
    </xdr:to>
    <xdr:sp macro="" textlink="">
      <xdr:nvSpPr>
        <xdr:cNvPr id="4694220" name="AutoShape 2"/>
        <xdr:cNvSpPr>
          <a:spLocks noChangeAspect="1" noChangeArrowheads="1"/>
        </xdr:cNvSpPr>
      </xdr:nvSpPr>
      <xdr:spPr bwMode="auto">
        <a:xfrm>
          <a:off x="4968240" y="49987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24</xdr:row>
      <xdr:rowOff>114300</xdr:rowOff>
    </xdr:from>
    <xdr:to>
      <xdr:col>7</xdr:col>
      <xdr:colOff>541020</xdr:colOff>
      <xdr:row>26</xdr:row>
      <xdr:rowOff>15240</xdr:rowOff>
    </xdr:to>
    <xdr:sp macro="" textlink="">
      <xdr:nvSpPr>
        <xdr:cNvPr id="4694221" name="AutoShape 2"/>
        <xdr:cNvSpPr>
          <a:spLocks noChangeAspect="1" noChangeArrowheads="1"/>
        </xdr:cNvSpPr>
      </xdr:nvSpPr>
      <xdr:spPr bwMode="auto">
        <a:xfrm>
          <a:off x="4968240" y="52654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24</xdr:row>
      <xdr:rowOff>114300</xdr:rowOff>
    </xdr:from>
    <xdr:to>
      <xdr:col>7</xdr:col>
      <xdr:colOff>541020</xdr:colOff>
      <xdr:row>26</xdr:row>
      <xdr:rowOff>15240</xdr:rowOff>
    </xdr:to>
    <xdr:sp macro="" textlink="">
      <xdr:nvSpPr>
        <xdr:cNvPr id="4694222" name="AutoShape 2"/>
        <xdr:cNvSpPr>
          <a:spLocks noChangeAspect="1" noChangeArrowheads="1"/>
        </xdr:cNvSpPr>
      </xdr:nvSpPr>
      <xdr:spPr bwMode="auto">
        <a:xfrm>
          <a:off x="4968240" y="52654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24</xdr:row>
      <xdr:rowOff>114300</xdr:rowOff>
    </xdr:from>
    <xdr:to>
      <xdr:col>7</xdr:col>
      <xdr:colOff>541020</xdr:colOff>
      <xdr:row>26</xdr:row>
      <xdr:rowOff>15240</xdr:rowOff>
    </xdr:to>
    <xdr:sp macro="" textlink="">
      <xdr:nvSpPr>
        <xdr:cNvPr id="4694223" name="AutoShape 2"/>
        <xdr:cNvSpPr>
          <a:spLocks noChangeAspect="1" noChangeArrowheads="1"/>
        </xdr:cNvSpPr>
      </xdr:nvSpPr>
      <xdr:spPr bwMode="auto">
        <a:xfrm>
          <a:off x="4968240" y="52654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24</xdr:row>
      <xdr:rowOff>76200</xdr:rowOff>
    </xdr:from>
    <xdr:to>
      <xdr:col>7</xdr:col>
      <xdr:colOff>609600</xdr:colOff>
      <xdr:row>26</xdr:row>
      <xdr:rowOff>15240</xdr:rowOff>
    </xdr:to>
    <xdr:sp macro="" textlink="">
      <xdr:nvSpPr>
        <xdr:cNvPr id="4694224" name="AutoShape 2"/>
        <xdr:cNvSpPr>
          <a:spLocks noChangeAspect="1" noChangeArrowheads="1"/>
        </xdr:cNvSpPr>
      </xdr:nvSpPr>
      <xdr:spPr bwMode="auto">
        <a:xfrm>
          <a:off x="4968240" y="52273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25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26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27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76200</xdr:rowOff>
    </xdr:from>
    <xdr:to>
      <xdr:col>7</xdr:col>
      <xdr:colOff>609600</xdr:colOff>
      <xdr:row>29</xdr:row>
      <xdr:rowOff>45720</xdr:rowOff>
    </xdr:to>
    <xdr:sp macro="" textlink="">
      <xdr:nvSpPr>
        <xdr:cNvPr id="4694228" name="AutoShape 2"/>
        <xdr:cNvSpPr>
          <a:spLocks noChangeAspect="1" noChangeArrowheads="1"/>
        </xdr:cNvSpPr>
      </xdr:nvSpPr>
      <xdr:spPr bwMode="auto">
        <a:xfrm>
          <a:off x="4968240" y="59131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29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30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114300</xdr:rowOff>
    </xdr:from>
    <xdr:to>
      <xdr:col>7</xdr:col>
      <xdr:colOff>541020</xdr:colOff>
      <xdr:row>29</xdr:row>
      <xdr:rowOff>45720</xdr:rowOff>
    </xdr:to>
    <xdr:sp macro="" textlink="">
      <xdr:nvSpPr>
        <xdr:cNvPr id="4694231" name="AutoShape 2"/>
        <xdr:cNvSpPr>
          <a:spLocks noChangeAspect="1" noChangeArrowheads="1"/>
        </xdr:cNvSpPr>
      </xdr:nvSpPr>
      <xdr:spPr bwMode="auto">
        <a:xfrm>
          <a:off x="4968240" y="595122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27</xdr:row>
      <xdr:rowOff>76200</xdr:rowOff>
    </xdr:from>
    <xdr:to>
      <xdr:col>7</xdr:col>
      <xdr:colOff>609600</xdr:colOff>
      <xdr:row>29</xdr:row>
      <xdr:rowOff>45720</xdr:rowOff>
    </xdr:to>
    <xdr:sp macro="" textlink="">
      <xdr:nvSpPr>
        <xdr:cNvPr id="4694232" name="AutoShape 2"/>
        <xdr:cNvSpPr>
          <a:spLocks noChangeAspect="1" noChangeArrowheads="1"/>
        </xdr:cNvSpPr>
      </xdr:nvSpPr>
      <xdr:spPr bwMode="auto">
        <a:xfrm>
          <a:off x="4968240" y="591312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0</xdr:rowOff>
    </xdr:from>
    <xdr:to>
      <xdr:col>7</xdr:col>
      <xdr:colOff>541020</xdr:colOff>
      <xdr:row>31</xdr:row>
      <xdr:rowOff>129540</xdr:rowOff>
    </xdr:to>
    <xdr:sp macro="" textlink="">
      <xdr:nvSpPr>
        <xdr:cNvPr id="4694233" name="AutoShape 2"/>
        <xdr:cNvSpPr>
          <a:spLocks noChangeAspect="1" noChangeArrowheads="1"/>
        </xdr:cNvSpPr>
      </xdr:nvSpPr>
      <xdr:spPr bwMode="auto">
        <a:xfrm>
          <a:off x="4968240" y="64922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0</xdr:rowOff>
    </xdr:from>
    <xdr:to>
      <xdr:col>7</xdr:col>
      <xdr:colOff>541020</xdr:colOff>
      <xdr:row>31</xdr:row>
      <xdr:rowOff>129540</xdr:rowOff>
    </xdr:to>
    <xdr:sp macro="" textlink="">
      <xdr:nvSpPr>
        <xdr:cNvPr id="4694234" name="AutoShape 2"/>
        <xdr:cNvSpPr>
          <a:spLocks noChangeAspect="1" noChangeArrowheads="1"/>
        </xdr:cNvSpPr>
      </xdr:nvSpPr>
      <xdr:spPr bwMode="auto">
        <a:xfrm>
          <a:off x="4968240" y="64922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0</xdr:rowOff>
    </xdr:from>
    <xdr:to>
      <xdr:col>7</xdr:col>
      <xdr:colOff>541020</xdr:colOff>
      <xdr:row>31</xdr:row>
      <xdr:rowOff>129540</xdr:rowOff>
    </xdr:to>
    <xdr:sp macro="" textlink="">
      <xdr:nvSpPr>
        <xdr:cNvPr id="4694235" name="AutoShape 2"/>
        <xdr:cNvSpPr>
          <a:spLocks noChangeAspect="1" noChangeArrowheads="1"/>
        </xdr:cNvSpPr>
      </xdr:nvSpPr>
      <xdr:spPr bwMode="auto">
        <a:xfrm>
          <a:off x="4968240" y="64922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0</xdr:rowOff>
    </xdr:from>
    <xdr:to>
      <xdr:col>7</xdr:col>
      <xdr:colOff>609600</xdr:colOff>
      <xdr:row>31</xdr:row>
      <xdr:rowOff>175260</xdr:rowOff>
    </xdr:to>
    <xdr:sp macro="" textlink="">
      <xdr:nvSpPr>
        <xdr:cNvPr id="4694236" name="AutoShape 2"/>
        <xdr:cNvSpPr>
          <a:spLocks noChangeAspect="1" noChangeArrowheads="1"/>
        </xdr:cNvSpPr>
      </xdr:nvSpPr>
      <xdr:spPr bwMode="auto">
        <a:xfrm>
          <a:off x="4968240" y="649224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4237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4238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114300</xdr:rowOff>
    </xdr:from>
    <xdr:to>
      <xdr:col>7</xdr:col>
      <xdr:colOff>541020</xdr:colOff>
      <xdr:row>32</xdr:row>
      <xdr:rowOff>15240</xdr:rowOff>
    </xdr:to>
    <xdr:sp macro="" textlink="">
      <xdr:nvSpPr>
        <xdr:cNvPr id="4694239" name="AutoShape 2"/>
        <xdr:cNvSpPr>
          <a:spLocks noChangeAspect="1" noChangeArrowheads="1"/>
        </xdr:cNvSpPr>
      </xdr:nvSpPr>
      <xdr:spPr bwMode="auto">
        <a:xfrm>
          <a:off x="4968240" y="66065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30</xdr:row>
      <xdr:rowOff>76200</xdr:rowOff>
    </xdr:from>
    <xdr:to>
      <xdr:col>7</xdr:col>
      <xdr:colOff>609600</xdr:colOff>
      <xdr:row>32</xdr:row>
      <xdr:rowOff>15240</xdr:rowOff>
    </xdr:to>
    <xdr:sp macro="" textlink="">
      <xdr:nvSpPr>
        <xdr:cNvPr id="4694240" name="AutoShape 2"/>
        <xdr:cNvSpPr>
          <a:spLocks noChangeAspect="1" noChangeArrowheads="1"/>
        </xdr:cNvSpPr>
      </xdr:nvSpPr>
      <xdr:spPr bwMode="auto">
        <a:xfrm>
          <a:off x="4968240" y="656844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31</xdr:row>
      <xdr:rowOff>114300</xdr:rowOff>
    </xdr:from>
    <xdr:to>
      <xdr:col>7</xdr:col>
      <xdr:colOff>541020</xdr:colOff>
      <xdr:row>33</xdr:row>
      <xdr:rowOff>15240</xdr:rowOff>
    </xdr:to>
    <xdr:sp macro="" textlink="">
      <xdr:nvSpPr>
        <xdr:cNvPr id="4694241" name="AutoShape 2"/>
        <xdr:cNvSpPr>
          <a:spLocks noChangeAspect="1" noChangeArrowheads="1"/>
        </xdr:cNvSpPr>
      </xdr:nvSpPr>
      <xdr:spPr bwMode="auto">
        <a:xfrm>
          <a:off x="4968240" y="68351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31</xdr:row>
      <xdr:rowOff>114300</xdr:rowOff>
    </xdr:from>
    <xdr:to>
      <xdr:col>7</xdr:col>
      <xdr:colOff>541020</xdr:colOff>
      <xdr:row>33</xdr:row>
      <xdr:rowOff>15240</xdr:rowOff>
    </xdr:to>
    <xdr:sp macro="" textlink="">
      <xdr:nvSpPr>
        <xdr:cNvPr id="4694242" name="AutoShape 2"/>
        <xdr:cNvSpPr>
          <a:spLocks noChangeAspect="1" noChangeArrowheads="1"/>
        </xdr:cNvSpPr>
      </xdr:nvSpPr>
      <xdr:spPr bwMode="auto">
        <a:xfrm>
          <a:off x="4968240" y="68351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31</xdr:row>
      <xdr:rowOff>114300</xdr:rowOff>
    </xdr:from>
    <xdr:to>
      <xdr:col>7</xdr:col>
      <xdr:colOff>541020</xdr:colOff>
      <xdr:row>33</xdr:row>
      <xdr:rowOff>15240</xdr:rowOff>
    </xdr:to>
    <xdr:sp macro="" textlink="">
      <xdr:nvSpPr>
        <xdr:cNvPr id="4694243" name="AutoShape 2"/>
        <xdr:cNvSpPr>
          <a:spLocks noChangeAspect="1" noChangeArrowheads="1"/>
        </xdr:cNvSpPr>
      </xdr:nvSpPr>
      <xdr:spPr bwMode="auto">
        <a:xfrm>
          <a:off x="4968240" y="68351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31</xdr:row>
      <xdr:rowOff>76200</xdr:rowOff>
    </xdr:from>
    <xdr:to>
      <xdr:col>7</xdr:col>
      <xdr:colOff>609600</xdr:colOff>
      <xdr:row>33</xdr:row>
      <xdr:rowOff>15240</xdr:rowOff>
    </xdr:to>
    <xdr:sp macro="" textlink="">
      <xdr:nvSpPr>
        <xdr:cNvPr id="4694244" name="AutoShape 2"/>
        <xdr:cNvSpPr>
          <a:spLocks noChangeAspect="1" noChangeArrowheads="1"/>
        </xdr:cNvSpPr>
      </xdr:nvSpPr>
      <xdr:spPr bwMode="auto">
        <a:xfrm>
          <a:off x="4968240" y="679704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245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246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114300</xdr:rowOff>
    </xdr:from>
    <xdr:to>
      <xdr:col>7</xdr:col>
      <xdr:colOff>541020</xdr:colOff>
      <xdr:row>36</xdr:row>
      <xdr:rowOff>45720</xdr:rowOff>
    </xdr:to>
    <xdr:sp macro="" textlink="">
      <xdr:nvSpPr>
        <xdr:cNvPr id="4694247" name="AutoShape 2"/>
        <xdr:cNvSpPr>
          <a:spLocks noChangeAspect="1" noChangeArrowheads="1"/>
        </xdr:cNvSpPr>
      </xdr:nvSpPr>
      <xdr:spPr bwMode="auto">
        <a:xfrm>
          <a:off x="4968240" y="752094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34</xdr:row>
      <xdr:rowOff>76200</xdr:rowOff>
    </xdr:from>
    <xdr:to>
      <xdr:col>7</xdr:col>
      <xdr:colOff>609600</xdr:colOff>
      <xdr:row>36</xdr:row>
      <xdr:rowOff>45720</xdr:rowOff>
    </xdr:to>
    <xdr:sp macro="" textlink="">
      <xdr:nvSpPr>
        <xdr:cNvPr id="4694248" name="AutoShape 2"/>
        <xdr:cNvSpPr>
          <a:spLocks noChangeAspect="1" noChangeArrowheads="1"/>
        </xdr:cNvSpPr>
      </xdr:nvSpPr>
      <xdr:spPr bwMode="auto">
        <a:xfrm>
          <a:off x="4968240" y="748284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249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250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114300</xdr:rowOff>
    </xdr:from>
    <xdr:to>
      <xdr:col>7</xdr:col>
      <xdr:colOff>541020</xdr:colOff>
      <xdr:row>37</xdr:row>
      <xdr:rowOff>15240</xdr:rowOff>
    </xdr:to>
    <xdr:sp macro="" textlink="">
      <xdr:nvSpPr>
        <xdr:cNvPr id="4694251" name="AutoShape 2"/>
        <xdr:cNvSpPr>
          <a:spLocks noChangeAspect="1" noChangeArrowheads="1"/>
        </xdr:cNvSpPr>
      </xdr:nvSpPr>
      <xdr:spPr bwMode="auto">
        <a:xfrm>
          <a:off x="4968240" y="77190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35</xdr:row>
      <xdr:rowOff>76200</xdr:rowOff>
    </xdr:from>
    <xdr:to>
      <xdr:col>7</xdr:col>
      <xdr:colOff>609600</xdr:colOff>
      <xdr:row>37</xdr:row>
      <xdr:rowOff>15240</xdr:rowOff>
    </xdr:to>
    <xdr:sp macro="" textlink="">
      <xdr:nvSpPr>
        <xdr:cNvPr id="4694252" name="AutoShape 2"/>
        <xdr:cNvSpPr>
          <a:spLocks noChangeAspect="1" noChangeArrowheads="1"/>
        </xdr:cNvSpPr>
      </xdr:nvSpPr>
      <xdr:spPr bwMode="auto">
        <a:xfrm>
          <a:off x="4968240" y="768096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253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254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114300</xdr:rowOff>
    </xdr:from>
    <xdr:to>
      <xdr:col>7</xdr:col>
      <xdr:colOff>541020</xdr:colOff>
      <xdr:row>38</xdr:row>
      <xdr:rowOff>15240</xdr:rowOff>
    </xdr:to>
    <xdr:sp macro="" textlink="">
      <xdr:nvSpPr>
        <xdr:cNvPr id="4694255" name="AutoShape 2"/>
        <xdr:cNvSpPr>
          <a:spLocks noChangeAspect="1" noChangeArrowheads="1"/>
        </xdr:cNvSpPr>
      </xdr:nvSpPr>
      <xdr:spPr bwMode="auto">
        <a:xfrm>
          <a:off x="4968240" y="79476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36</xdr:row>
      <xdr:rowOff>76200</xdr:rowOff>
    </xdr:from>
    <xdr:to>
      <xdr:col>7</xdr:col>
      <xdr:colOff>609600</xdr:colOff>
      <xdr:row>38</xdr:row>
      <xdr:rowOff>15240</xdr:rowOff>
    </xdr:to>
    <xdr:sp macro="" textlink="">
      <xdr:nvSpPr>
        <xdr:cNvPr id="4694256" name="AutoShape 2"/>
        <xdr:cNvSpPr>
          <a:spLocks noChangeAspect="1" noChangeArrowheads="1"/>
        </xdr:cNvSpPr>
      </xdr:nvSpPr>
      <xdr:spPr bwMode="auto">
        <a:xfrm>
          <a:off x="4968240" y="790956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257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258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114300</xdr:rowOff>
    </xdr:from>
    <xdr:to>
      <xdr:col>7</xdr:col>
      <xdr:colOff>541020</xdr:colOff>
      <xdr:row>39</xdr:row>
      <xdr:rowOff>15240</xdr:rowOff>
    </xdr:to>
    <xdr:sp macro="" textlink="">
      <xdr:nvSpPr>
        <xdr:cNvPr id="4694259" name="AutoShape 2"/>
        <xdr:cNvSpPr>
          <a:spLocks noChangeAspect="1" noChangeArrowheads="1"/>
        </xdr:cNvSpPr>
      </xdr:nvSpPr>
      <xdr:spPr bwMode="auto">
        <a:xfrm>
          <a:off x="4968240" y="81762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37</xdr:row>
      <xdr:rowOff>76200</xdr:rowOff>
    </xdr:from>
    <xdr:to>
      <xdr:col>7</xdr:col>
      <xdr:colOff>609600</xdr:colOff>
      <xdr:row>39</xdr:row>
      <xdr:rowOff>15240</xdr:rowOff>
    </xdr:to>
    <xdr:sp macro="" textlink="">
      <xdr:nvSpPr>
        <xdr:cNvPr id="4694260" name="AutoShape 2"/>
        <xdr:cNvSpPr>
          <a:spLocks noChangeAspect="1" noChangeArrowheads="1"/>
        </xdr:cNvSpPr>
      </xdr:nvSpPr>
      <xdr:spPr bwMode="auto">
        <a:xfrm>
          <a:off x="4968240" y="813816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38</xdr:row>
      <xdr:rowOff>114300</xdr:rowOff>
    </xdr:from>
    <xdr:to>
      <xdr:col>7</xdr:col>
      <xdr:colOff>541020</xdr:colOff>
      <xdr:row>40</xdr:row>
      <xdr:rowOff>15240</xdr:rowOff>
    </xdr:to>
    <xdr:sp macro="" textlink="">
      <xdr:nvSpPr>
        <xdr:cNvPr id="4694261" name="AutoShape 2"/>
        <xdr:cNvSpPr>
          <a:spLocks noChangeAspect="1" noChangeArrowheads="1"/>
        </xdr:cNvSpPr>
      </xdr:nvSpPr>
      <xdr:spPr bwMode="auto">
        <a:xfrm>
          <a:off x="4968240" y="84048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38</xdr:row>
      <xdr:rowOff>114300</xdr:rowOff>
    </xdr:from>
    <xdr:to>
      <xdr:col>7</xdr:col>
      <xdr:colOff>541020</xdr:colOff>
      <xdr:row>40</xdr:row>
      <xdr:rowOff>15240</xdr:rowOff>
    </xdr:to>
    <xdr:sp macro="" textlink="">
      <xdr:nvSpPr>
        <xdr:cNvPr id="4694262" name="AutoShape 2"/>
        <xdr:cNvSpPr>
          <a:spLocks noChangeAspect="1" noChangeArrowheads="1"/>
        </xdr:cNvSpPr>
      </xdr:nvSpPr>
      <xdr:spPr bwMode="auto">
        <a:xfrm>
          <a:off x="4968240" y="84048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38</xdr:row>
      <xdr:rowOff>114300</xdr:rowOff>
    </xdr:from>
    <xdr:to>
      <xdr:col>7</xdr:col>
      <xdr:colOff>541020</xdr:colOff>
      <xdr:row>40</xdr:row>
      <xdr:rowOff>15240</xdr:rowOff>
    </xdr:to>
    <xdr:sp macro="" textlink="">
      <xdr:nvSpPr>
        <xdr:cNvPr id="4694263" name="AutoShape 2"/>
        <xdr:cNvSpPr>
          <a:spLocks noChangeAspect="1" noChangeArrowheads="1"/>
        </xdr:cNvSpPr>
      </xdr:nvSpPr>
      <xdr:spPr bwMode="auto">
        <a:xfrm>
          <a:off x="4968240" y="840486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38</xdr:row>
      <xdr:rowOff>76200</xdr:rowOff>
    </xdr:from>
    <xdr:to>
      <xdr:col>7</xdr:col>
      <xdr:colOff>609600</xdr:colOff>
      <xdr:row>40</xdr:row>
      <xdr:rowOff>15240</xdr:rowOff>
    </xdr:to>
    <xdr:sp macro="" textlink="">
      <xdr:nvSpPr>
        <xdr:cNvPr id="4694264" name="AutoShape 2"/>
        <xdr:cNvSpPr>
          <a:spLocks noChangeAspect="1" noChangeArrowheads="1"/>
        </xdr:cNvSpPr>
      </xdr:nvSpPr>
      <xdr:spPr bwMode="auto">
        <a:xfrm>
          <a:off x="4968240" y="836676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18</xdr:row>
      <xdr:rowOff>114300</xdr:rowOff>
    </xdr:from>
    <xdr:to>
      <xdr:col>7</xdr:col>
      <xdr:colOff>541020</xdr:colOff>
      <xdr:row>20</xdr:row>
      <xdr:rowOff>15240</xdr:rowOff>
    </xdr:to>
    <xdr:sp macro="" textlink="">
      <xdr:nvSpPr>
        <xdr:cNvPr id="4694265" name="AutoShape 2"/>
        <xdr:cNvSpPr>
          <a:spLocks noChangeAspect="1" noChangeArrowheads="1"/>
        </xdr:cNvSpPr>
      </xdr:nvSpPr>
      <xdr:spPr bwMode="auto">
        <a:xfrm>
          <a:off x="4968240" y="39243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18</xdr:row>
      <xdr:rowOff>114300</xdr:rowOff>
    </xdr:from>
    <xdr:to>
      <xdr:col>7</xdr:col>
      <xdr:colOff>541020</xdr:colOff>
      <xdr:row>20</xdr:row>
      <xdr:rowOff>15240</xdr:rowOff>
    </xdr:to>
    <xdr:sp macro="" textlink="">
      <xdr:nvSpPr>
        <xdr:cNvPr id="4694266" name="AutoShape 2"/>
        <xdr:cNvSpPr>
          <a:spLocks noChangeAspect="1" noChangeArrowheads="1"/>
        </xdr:cNvSpPr>
      </xdr:nvSpPr>
      <xdr:spPr bwMode="auto">
        <a:xfrm>
          <a:off x="4968240" y="39243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18</xdr:row>
      <xdr:rowOff>114300</xdr:rowOff>
    </xdr:from>
    <xdr:to>
      <xdr:col>7</xdr:col>
      <xdr:colOff>541020</xdr:colOff>
      <xdr:row>20</xdr:row>
      <xdr:rowOff>15240</xdr:rowOff>
    </xdr:to>
    <xdr:sp macro="" textlink="">
      <xdr:nvSpPr>
        <xdr:cNvPr id="4694267" name="AutoShape 2"/>
        <xdr:cNvSpPr>
          <a:spLocks noChangeAspect="1" noChangeArrowheads="1"/>
        </xdr:cNvSpPr>
      </xdr:nvSpPr>
      <xdr:spPr bwMode="auto">
        <a:xfrm>
          <a:off x="4968240" y="392430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18</xdr:row>
      <xdr:rowOff>76200</xdr:rowOff>
    </xdr:from>
    <xdr:to>
      <xdr:col>7</xdr:col>
      <xdr:colOff>609600</xdr:colOff>
      <xdr:row>20</xdr:row>
      <xdr:rowOff>15240</xdr:rowOff>
    </xdr:to>
    <xdr:sp macro="" textlink="">
      <xdr:nvSpPr>
        <xdr:cNvPr id="4694268" name="AutoShape 2"/>
        <xdr:cNvSpPr>
          <a:spLocks noChangeAspect="1" noChangeArrowheads="1"/>
        </xdr:cNvSpPr>
      </xdr:nvSpPr>
      <xdr:spPr bwMode="auto">
        <a:xfrm>
          <a:off x="4968240" y="388620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4269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4270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114300</xdr:rowOff>
    </xdr:from>
    <xdr:to>
      <xdr:col>7</xdr:col>
      <xdr:colOff>541020</xdr:colOff>
      <xdr:row>13</xdr:row>
      <xdr:rowOff>15240</xdr:rowOff>
    </xdr:to>
    <xdr:sp macro="" textlink="">
      <xdr:nvSpPr>
        <xdr:cNvPr id="4694271" name="AutoShape 2"/>
        <xdr:cNvSpPr>
          <a:spLocks noChangeAspect="1" noChangeArrowheads="1"/>
        </xdr:cNvSpPr>
      </xdr:nvSpPr>
      <xdr:spPr bwMode="auto">
        <a:xfrm>
          <a:off x="496824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419100</xdr:colOff>
      <xdr:row>11</xdr:row>
      <xdr:rowOff>76200</xdr:rowOff>
    </xdr:from>
    <xdr:to>
      <xdr:col>7</xdr:col>
      <xdr:colOff>609600</xdr:colOff>
      <xdr:row>13</xdr:row>
      <xdr:rowOff>15240</xdr:rowOff>
    </xdr:to>
    <xdr:sp macro="" textlink="">
      <xdr:nvSpPr>
        <xdr:cNvPr id="4694272" name="AutoShape 2"/>
        <xdr:cNvSpPr>
          <a:spLocks noChangeAspect="1" noChangeArrowheads="1"/>
        </xdr:cNvSpPr>
      </xdr:nvSpPr>
      <xdr:spPr bwMode="auto">
        <a:xfrm>
          <a:off x="4968240" y="2316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92097" name="AutoShape 2"/>
        <xdr:cNvSpPr>
          <a:spLocks noChangeAspect="1" noChangeArrowheads="1"/>
        </xdr:cNvSpPr>
      </xdr:nvSpPr>
      <xdr:spPr bwMode="auto">
        <a:xfrm>
          <a:off x="557784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92098" name="AutoShape 2"/>
        <xdr:cNvSpPr>
          <a:spLocks noChangeAspect="1" noChangeArrowheads="1"/>
        </xdr:cNvSpPr>
      </xdr:nvSpPr>
      <xdr:spPr bwMode="auto">
        <a:xfrm>
          <a:off x="557784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92099" name="AutoShape 2"/>
        <xdr:cNvSpPr>
          <a:spLocks noChangeAspect="1" noChangeArrowheads="1"/>
        </xdr:cNvSpPr>
      </xdr:nvSpPr>
      <xdr:spPr bwMode="auto">
        <a:xfrm>
          <a:off x="557784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92100" name="AutoShape 2"/>
        <xdr:cNvSpPr>
          <a:spLocks noChangeAspect="1" noChangeArrowheads="1"/>
        </xdr:cNvSpPr>
      </xdr:nvSpPr>
      <xdr:spPr bwMode="auto">
        <a:xfrm>
          <a:off x="557784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92101" name="AutoShape 2"/>
        <xdr:cNvSpPr>
          <a:spLocks noChangeAspect="1" noChangeArrowheads="1"/>
        </xdr:cNvSpPr>
      </xdr:nvSpPr>
      <xdr:spPr bwMode="auto">
        <a:xfrm>
          <a:off x="557784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92102" name="AutoShape 2"/>
        <xdr:cNvSpPr>
          <a:spLocks noChangeAspect="1" noChangeArrowheads="1"/>
        </xdr:cNvSpPr>
      </xdr:nvSpPr>
      <xdr:spPr bwMode="auto">
        <a:xfrm>
          <a:off x="557784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92103" name="AutoShape 2"/>
        <xdr:cNvSpPr>
          <a:spLocks noChangeAspect="1" noChangeArrowheads="1"/>
        </xdr:cNvSpPr>
      </xdr:nvSpPr>
      <xdr:spPr bwMode="auto">
        <a:xfrm>
          <a:off x="557784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92104" name="AutoShape 2"/>
        <xdr:cNvSpPr>
          <a:spLocks noChangeAspect="1" noChangeArrowheads="1"/>
        </xdr:cNvSpPr>
      </xdr:nvSpPr>
      <xdr:spPr bwMode="auto">
        <a:xfrm>
          <a:off x="5577840" y="11963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92105" name="AutoShape 2"/>
        <xdr:cNvSpPr>
          <a:spLocks noChangeAspect="1" noChangeArrowheads="1"/>
        </xdr:cNvSpPr>
      </xdr:nvSpPr>
      <xdr:spPr bwMode="auto">
        <a:xfrm>
          <a:off x="5577840" y="1203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92106" name="AutoShape 2"/>
        <xdr:cNvSpPr>
          <a:spLocks noChangeAspect="1" noChangeArrowheads="1"/>
        </xdr:cNvSpPr>
      </xdr:nvSpPr>
      <xdr:spPr bwMode="auto">
        <a:xfrm>
          <a:off x="5577840" y="12192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30480</xdr:colOff>
      <xdr:row>6</xdr:row>
      <xdr:rowOff>190500</xdr:rowOff>
    </xdr:from>
    <xdr:to>
      <xdr:col>8</xdr:col>
      <xdr:colOff>655320</xdr:colOff>
      <xdr:row>8</xdr:row>
      <xdr:rowOff>106680</xdr:rowOff>
    </xdr:to>
    <xdr:sp macro="" textlink="">
      <xdr:nvSpPr>
        <xdr:cNvPr id="4692107" name="AutoShape 2"/>
        <xdr:cNvSpPr>
          <a:spLocks noChangeAspect="1" noChangeArrowheads="1"/>
        </xdr:cNvSpPr>
      </xdr:nvSpPr>
      <xdr:spPr bwMode="auto">
        <a:xfrm>
          <a:off x="5608320" y="1287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31</xdr:row>
      <xdr:rowOff>144780</xdr:rowOff>
    </xdr:from>
    <xdr:to>
      <xdr:col>8</xdr:col>
      <xdr:colOff>510540</xdr:colOff>
      <xdr:row>33</xdr:row>
      <xdr:rowOff>60960</xdr:rowOff>
    </xdr:to>
    <xdr:sp macro="" textlink="">
      <xdr:nvSpPr>
        <xdr:cNvPr id="4692108" name="AutoShape 2"/>
        <xdr:cNvSpPr>
          <a:spLocks noChangeAspect="1" noChangeArrowheads="1"/>
        </xdr:cNvSpPr>
      </xdr:nvSpPr>
      <xdr:spPr bwMode="auto">
        <a:xfrm>
          <a:off x="5478780" y="6957060"/>
          <a:ext cx="6096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09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110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11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12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13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14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15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16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17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18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19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20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21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22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23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124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25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26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27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28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29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30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31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32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33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31</xdr:row>
      <xdr:rowOff>121920</xdr:rowOff>
    </xdr:from>
    <xdr:to>
      <xdr:col>8</xdr:col>
      <xdr:colOff>624840</xdr:colOff>
      <xdr:row>33</xdr:row>
      <xdr:rowOff>30480</xdr:rowOff>
    </xdr:to>
    <xdr:sp macro="" textlink="">
      <xdr:nvSpPr>
        <xdr:cNvPr id="4692134" name="AutoShape 2"/>
        <xdr:cNvSpPr>
          <a:spLocks noChangeAspect="1" noChangeArrowheads="1"/>
        </xdr:cNvSpPr>
      </xdr:nvSpPr>
      <xdr:spPr bwMode="auto">
        <a:xfrm>
          <a:off x="5577840" y="6934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31</xdr:row>
      <xdr:rowOff>99060</xdr:rowOff>
    </xdr:from>
    <xdr:to>
      <xdr:col>8</xdr:col>
      <xdr:colOff>624840</xdr:colOff>
      <xdr:row>33</xdr:row>
      <xdr:rowOff>0</xdr:rowOff>
    </xdr:to>
    <xdr:sp macro="" textlink="">
      <xdr:nvSpPr>
        <xdr:cNvPr id="4692135" name="AutoShape 2"/>
        <xdr:cNvSpPr>
          <a:spLocks noChangeAspect="1" noChangeArrowheads="1"/>
        </xdr:cNvSpPr>
      </xdr:nvSpPr>
      <xdr:spPr bwMode="auto">
        <a:xfrm>
          <a:off x="5577840" y="69113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31</xdr:row>
      <xdr:rowOff>106680</xdr:rowOff>
    </xdr:from>
    <xdr:to>
      <xdr:col>8</xdr:col>
      <xdr:colOff>624840</xdr:colOff>
      <xdr:row>33</xdr:row>
      <xdr:rowOff>7620</xdr:rowOff>
    </xdr:to>
    <xdr:sp macro="" textlink="">
      <xdr:nvSpPr>
        <xdr:cNvPr id="4692136" name="AutoShape 2"/>
        <xdr:cNvSpPr>
          <a:spLocks noChangeAspect="1" noChangeArrowheads="1"/>
        </xdr:cNvSpPr>
      </xdr:nvSpPr>
      <xdr:spPr bwMode="auto">
        <a:xfrm>
          <a:off x="5577840" y="69189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3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3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3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14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49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150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5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5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5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5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5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5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57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58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59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60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61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62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63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164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65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66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67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68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69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70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7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7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7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17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17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17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7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78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79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0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1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2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3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4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5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6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188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189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190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19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19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19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19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19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19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197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198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199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00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201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202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03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204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05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206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207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08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209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210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1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21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21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21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21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21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1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18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19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0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1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2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3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4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5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6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228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29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230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3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3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3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3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3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3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37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38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39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40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41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42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43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244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45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46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47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48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49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50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5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5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5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25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25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25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5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5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5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6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6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270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7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284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8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29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9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9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29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0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0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310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1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324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2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3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3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3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3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34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4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350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5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364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7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8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69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0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1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2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3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4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5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129540</xdr:rowOff>
    </xdr:to>
    <xdr:sp macro="" textlink="">
      <xdr:nvSpPr>
        <xdr:cNvPr id="4692376" name="AutoShape 2"/>
        <xdr:cNvSpPr>
          <a:spLocks noChangeAspect="1" noChangeArrowheads="1"/>
        </xdr:cNvSpPr>
      </xdr:nvSpPr>
      <xdr:spPr bwMode="auto">
        <a:xfrm>
          <a:off x="5577840" y="5669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37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37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37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38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38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38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38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38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38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38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38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38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38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39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39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39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39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39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39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39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39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39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39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0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0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0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0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40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0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0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0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0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0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1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1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1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1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1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1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1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1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1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1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2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2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2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2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2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2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2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2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2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2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43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3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3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3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3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3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3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3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3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3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4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4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4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4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44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4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4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4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4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4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5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5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5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5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5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5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5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5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5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5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6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6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6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6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6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6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46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46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46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6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47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7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7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7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7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7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7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7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7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7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8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8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8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8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48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8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8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8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8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8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9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9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9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9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49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49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49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49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49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49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50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09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510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1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1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1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1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1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1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17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18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19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20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21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22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23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524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25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26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27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28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29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30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3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3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3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53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53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53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3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38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39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0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1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2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3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4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5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6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548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49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550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5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5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5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5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5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5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57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58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59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60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61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62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63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564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65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66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67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68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69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70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7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7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7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57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57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57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7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78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79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0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1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2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3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4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5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6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588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589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590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59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59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59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59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59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59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597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598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599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00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601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602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03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604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05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606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607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08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609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610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1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61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61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61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61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61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1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1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1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2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2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2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2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2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2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2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2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2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2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63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3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3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3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3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3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3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3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3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3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4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4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4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4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64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4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4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4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4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4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5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5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5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5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5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5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5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5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5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5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6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6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6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6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6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6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6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6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6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6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67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7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7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7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7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7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7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7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7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7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8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8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8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8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68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8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8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8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8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8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9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9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9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9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69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69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69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69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69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69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70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70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70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70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70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70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70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70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708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0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1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1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1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1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1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1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1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1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1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1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2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2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2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2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2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2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2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2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2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2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3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3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3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3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73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3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73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37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3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3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0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42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3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4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47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4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0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752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3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4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75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5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58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59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0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1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2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3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4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5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6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92767" name="AutoShape 2"/>
        <xdr:cNvSpPr>
          <a:spLocks noChangeAspect="1" noChangeArrowheads="1"/>
        </xdr:cNvSpPr>
      </xdr:nvSpPr>
      <xdr:spPr bwMode="auto">
        <a:xfrm>
          <a:off x="5577840" y="5669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24</xdr:row>
      <xdr:rowOff>144780</xdr:rowOff>
    </xdr:from>
    <xdr:to>
      <xdr:col>8</xdr:col>
      <xdr:colOff>525780</xdr:colOff>
      <xdr:row>26</xdr:row>
      <xdr:rowOff>60960</xdr:rowOff>
    </xdr:to>
    <xdr:sp macro="" textlink="">
      <xdr:nvSpPr>
        <xdr:cNvPr id="4692768" name="AutoShape 2"/>
        <xdr:cNvSpPr>
          <a:spLocks noChangeAspect="1" noChangeArrowheads="1"/>
        </xdr:cNvSpPr>
      </xdr:nvSpPr>
      <xdr:spPr bwMode="auto">
        <a:xfrm>
          <a:off x="54787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69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770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7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7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7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7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7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7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77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78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79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80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81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82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83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784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85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86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87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88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89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90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91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92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93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30480</xdr:rowOff>
    </xdr:to>
    <xdr:sp macro="" textlink="">
      <xdr:nvSpPr>
        <xdr:cNvPr id="4692794" name="AutoShape 2"/>
        <xdr:cNvSpPr>
          <a:spLocks noChangeAspect="1" noChangeArrowheads="1"/>
        </xdr:cNvSpPr>
      </xdr:nvSpPr>
      <xdr:spPr bwMode="auto">
        <a:xfrm>
          <a:off x="557784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0</xdr:rowOff>
    </xdr:to>
    <xdr:sp macro="" textlink="">
      <xdr:nvSpPr>
        <xdr:cNvPr id="4692795" name="AutoShape 2"/>
        <xdr:cNvSpPr>
          <a:spLocks noChangeAspect="1" noChangeArrowheads="1"/>
        </xdr:cNvSpPr>
      </xdr:nvSpPr>
      <xdr:spPr bwMode="auto">
        <a:xfrm>
          <a:off x="5577840" y="53111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7620</xdr:rowOff>
    </xdr:to>
    <xdr:sp macro="" textlink="">
      <xdr:nvSpPr>
        <xdr:cNvPr id="4692796" name="AutoShape 2"/>
        <xdr:cNvSpPr>
          <a:spLocks noChangeAspect="1" noChangeArrowheads="1"/>
        </xdr:cNvSpPr>
      </xdr:nvSpPr>
      <xdr:spPr bwMode="auto">
        <a:xfrm>
          <a:off x="5577840" y="53187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79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798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799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0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1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2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3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4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5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6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0</xdr:rowOff>
    </xdr:from>
    <xdr:to>
      <xdr:col>8</xdr:col>
      <xdr:colOff>624840</xdr:colOff>
      <xdr:row>29</xdr:row>
      <xdr:rowOff>144780</xdr:rowOff>
    </xdr:to>
    <xdr:sp macro="" textlink="">
      <xdr:nvSpPr>
        <xdr:cNvPr id="4692807" name="AutoShape 2"/>
        <xdr:cNvSpPr>
          <a:spLocks noChangeAspect="1" noChangeArrowheads="1"/>
        </xdr:cNvSpPr>
      </xdr:nvSpPr>
      <xdr:spPr bwMode="auto">
        <a:xfrm>
          <a:off x="5577840" y="61264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32</xdr:row>
      <xdr:rowOff>144780</xdr:rowOff>
    </xdr:from>
    <xdr:to>
      <xdr:col>8</xdr:col>
      <xdr:colOff>525780</xdr:colOff>
      <xdr:row>34</xdr:row>
      <xdr:rowOff>60960</xdr:rowOff>
    </xdr:to>
    <xdr:sp macro="" textlink="">
      <xdr:nvSpPr>
        <xdr:cNvPr id="4692808" name="AutoShape 2"/>
        <xdr:cNvSpPr>
          <a:spLocks noChangeAspect="1" noChangeArrowheads="1"/>
        </xdr:cNvSpPr>
      </xdr:nvSpPr>
      <xdr:spPr bwMode="auto">
        <a:xfrm>
          <a:off x="5478780" y="7185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09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810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1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1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1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1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1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1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17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18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19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20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21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22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23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824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25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26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27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28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29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30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31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32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33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32</xdr:row>
      <xdr:rowOff>121920</xdr:rowOff>
    </xdr:from>
    <xdr:to>
      <xdr:col>8</xdr:col>
      <xdr:colOff>624840</xdr:colOff>
      <xdr:row>34</xdr:row>
      <xdr:rowOff>30480</xdr:rowOff>
    </xdr:to>
    <xdr:sp macro="" textlink="">
      <xdr:nvSpPr>
        <xdr:cNvPr id="4692834" name="AutoShape 2"/>
        <xdr:cNvSpPr>
          <a:spLocks noChangeAspect="1" noChangeArrowheads="1"/>
        </xdr:cNvSpPr>
      </xdr:nvSpPr>
      <xdr:spPr bwMode="auto">
        <a:xfrm>
          <a:off x="5577840" y="7162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32</xdr:row>
      <xdr:rowOff>99060</xdr:rowOff>
    </xdr:from>
    <xdr:to>
      <xdr:col>8</xdr:col>
      <xdr:colOff>624840</xdr:colOff>
      <xdr:row>34</xdr:row>
      <xdr:rowOff>0</xdr:rowOff>
    </xdr:to>
    <xdr:sp macro="" textlink="">
      <xdr:nvSpPr>
        <xdr:cNvPr id="4692835" name="AutoShape 2"/>
        <xdr:cNvSpPr>
          <a:spLocks noChangeAspect="1" noChangeArrowheads="1"/>
        </xdr:cNvSpPr>
      </xdr:nvSpPr>
      <xdr:spPr bwMode="auto">
        <a:xfrm>
          <a:off x="5577840" y="71399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32</xdr:row>
      <xdr:rowOff>106680</xdr:rowOff>
    </xdr:from>
    <xdr:to>
      <xdr:col>8</xdr:col>
      <xdr:colOff>624840</xdr:colOff>
      <xdr:row>34</xdr:row>
      <xdr:rowOff>7620</xdr:rowOff>
    </xdr:to>
    <xdr:sp macro="" textlink="">
      <xdr:nvSpPr>
        <xdr:cNvPr id="4692836" name="AutoShape 2"/>
        <xdr:cNvSpPr>
          <a:spLocks noChangeAspect="1" noChangeArrowheads="1"/>
        </xdr:cNvSpPr>
      </xdr:nvSpPr>
      <xdr:spPr bwMode="auto">
        <a:xfrm>
          <a:off x="5577840" y="71475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3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38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39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0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1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2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3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4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5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6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9</xdr:row>
      <xdr:rowOff>0</xdr:rowOff>
    </xdr:from>
    <xdr:to>
      <xdr:col>8</xdr:col>
      <xdr:colOff>624840</xdr:colOff>
      <xdr:row>10</xdr:row>
      <xdr:rowOff>144780</xdr:rowOff>
    </xdr:to>
    <xdr:sp macro="" textlink="">
      <xdr:nvSpPr>
        <xdr:cNvPr id="4692847" name="AutoShape 2"/>
        <xdr:cNvSpPr>
          <a:spLocks noChangeAspect="1" noChangeArrowheads="1"/>
        </xdr:cNvSpPr>
      </xdr:nvSpPr>
      <xdr:spPr bwMode="auto">
        <a:xfrm>
          <a:off x="5577840" y="17830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23</xdr:row>
      <xdr:rowOff>144780</xdr:rowOff>
    </xdr:from>
    <xdr:to>
      <xdr:col>8</xdr:col>
      <xdr:colOff>525780</xdr:colOff>
      <xdr:row>25</xdr:row>
      <xdr:rowOff>60960</xdr:rowOff>
    </xdr:to>
    <xdr:sp macro="" textlink="">
      <xdr:nvSpPr>
        <xdr:cNvPr id="4692848" name="AutoShape 2"/>
        <xdr:cNvSpPr>
          <a:spLocks noChangeAspect="1" noChangeArrowheads="1"/>
        </xdr:cNvSpPr>
      </xdr:nvSpPr>
      <xdr:spPr bwMode="auto">
        <a:xfrm>
          <a:off x="547878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49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850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5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5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5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5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5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5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57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58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59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60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61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62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63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864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65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66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67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68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69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70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71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72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73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23</xdr:row>
      <xdr:rowOff>121920</xdr:rowOff>
    </xdr:from>
    <xdr:to>
      <xdr:col>8</xdr:col>
      <xdr:colOff>624840</xdr:colOff>
      <xdr:row>25</xdr:row>
      <xdr:rowOff>30480</xdr:rowOff>
    </xdr:to>
    <xdr:sp macro="" textlink="">
      <xdr:nvSpPr>
        <xdr:cNvPr id="4692874" name="AutoShape 2"/>
        <xdr:cNvSpPr>
          <a:spLocks noChangeAspect="1" noChangeArrowheads="1"/>
        </xdr:cNvSpPr>
      </xdr:nvSpPr>
      <xdr:spPr bwMode="auto">
        <a:xfrm>
          <a:off x="557784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23</xdr:row>
      <xdr:rowOff>99060</xdr:rowOff>
    </xdr:from>
    <xdr:to>
      <xdr:col>8</xdr:col>
      <xdr:colOff>624840</xdr:colOff>
      <xdr:row>25</xdr:row>
      <xdr:rowOff>0</xdr:rowOff>
    </xdr:to>
    <xdr:sp macro="" textlink="">
      <xdr:nvSpPr>
        <xdr:cNvPr id="4692875" name="AutoShape 2"/>
        <xdr:cNvSpPr>
          <a:spLocks noChangeAspect="1" noChangeArrowheads="1"/>
        </xdr:cNvSpPr>
      </xdr:nvSpPr>
      <xdr:spPr bwMode="auto">
        <a:xfrm>
          <a:off x="5577840" y="50825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23</xdr:row>
      <xdr:rowOff>106680</xdr:rowOff>
    </xdr:from>
    <xdr:to>
      <xdr:col>8</xdr:col>
      <xdr:colOff>624840</xdr:colOff>
      <xdr:row>25</xdr:row>
      <xdr:rowOff>7620</xdr:rowOff>
    </xdr:to>
    <xdr:sp macro="" textlink="">
      <xdr:nvSpPr>
        <xdr:cNvPr id="4692876" name="AutoShape 2"/>
        <xdr:cNvSpPr>
          <a:spLocks noChangeAspect="1" noChangeArrowheads="1"/>
        </xdr:cNvSpPr>
      </xdr:nvSpPr>
      <xdr:spPr bwMode="auto">
        <a:xfrm>
          <a:off x="5577840" y="50901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877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878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879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880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881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882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883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884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144780</xdr:rowOff>
    </xdr:to>
    <xdr:sp macro="" textlink="">
      <xdr:nvSpPr>
        <xdr:cNvPr id="4692885" name="AutoShape 2"/>
        <xdr:cNvSpPr>
          <a:spLocks noChangeAspect="1" noChangeArrowheads="1"/>
        </xdr:cNvSpPr>
      </xdr:nvSpPr>
      <xdr:spPr bwMode="auto">
        <a:xfrm>
          <a:off x="557784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144780</xdr:rowOff>
    </xdr:to>
    <xdr:sp macro="" textlink="">
      <xdr:nvSpPr>
        <xdr:cNvPr id="4692886" name="AutoShape 2"/>
        <xdr:cNvSpPr>
          <a:spLocks noChangeAspect="1" noChangeArrowheads="1"/>
        </xdr:cNvSpPr>
      </xdr:nvSpPr>
      <xdr:spPr bwMode="auto">
        <a:xfrm>
          <a:off x="666750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144780</xdr:rowOff>
    </xdr:to>
    <xdr:sp macro="" textlink="">
      <xdr:nvSpPr>
        <xdr:cNvPr id="4692887" name="AutoShape 2"/>
        <xdr:cNvSpPr>
          <a:spLocks noChangeAspect="1" noChangeArrowheads="1"/>
        </xdr:cNvSpPr>
      </xdr:nvSpPr>
      <xdr:spPr bwMode="auto">
        <a:xfrm>
          <a:off x="657606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411480</xdr:colOff>
      <xdr:row>21</xdr:row>
      <xdr:rowOff>0</xdr:rowOff>
    </xdr:from>
    <xdr:to>
      <xdr:col>8</xdr:col>
      <xdr:colOff>1036320</xdr:colOff>
      <xdr:row>22</xdr:row>
      <xdr:rowOff>144780</xdr:rowOff>
    </xdr:to>
    <xdr:sp macro="" textlink="">
      <xdr:nvSpPr>
        <xdr:cNvPr id="4692888" name="AutoShape 2"/>
        <xdr:cNvSpPr>
          <a:spLocks noChangeAspect="1" noChangeArrowheads="1"/>
        </xdr:cNvSpPr>
      </xdr:nvSpPr>
      <xdr:spPr bwMode="auto">
        <a:xfrm>
          <a:off x="5989320" y="4526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889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890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89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89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89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89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89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89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897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898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899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00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901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902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03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2904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05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906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907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08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909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910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11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912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913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1089660</xdr:colOff>
      <xdr:row>21</xdr:row>
      <xdr:rowOff>0</xdr:rowOff>
    </xdr:from>
    <xdr:to>
      <xdr:col>10</xdr:col>
      <xdr:colOff>381000</xdr:colOff>
      <xdr:row>22</xdr:row>
      <xdr:rowOff>129540</xdr:rowOff>
    </xdr:to>
    <xdr:sp macro="" textlink="">
      <xdr:nvSpPr>
        <xdr:cNvPr id="4692914" name="AutoShape 2"/>
        <xdr:cNvSpPr>
          <a:spLocks noChangeAspect="1" noChangeArrowheads="1"/>
        </xdr:cNvSpPr>
      </xdr:nvSpPr>
      <xdr:spPr bwMode="auto">
        <a:xfrm>
          <a:off x="666750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21</xdr:row>
      <xdr:rowOff>0</xdr:rowOff>
    </xdr:from>
    <xdr:to>
      <xdr:col>10</xdr:col>
      <xdr:colOff>289560</xdr:colOff>
      <xdr:row>22</xdr:row>
      <xdr:rowOff>129540</xdr:rowOff>
    </xdr:to>
    <xdr:sp macro="" textlink="">
      <xdr:nvSpPr>
        <xdr:cNvPr id="4692915" name="AutoShape 2"/>
        <xdr:cNvSpPr>
          <a:spLocks noChangeAspect="1" noChangeArrowheads="1"/>
        </xdr:cNvSpPr>
      </xdr:nvSpPr>
      <xdr:spPr bwMode="auto">
        <a:xfrm>
          <a:off x="657606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0</xdr:rowOff>
    </xdr:from>
    <xdr:to>
      <xdr:col>8</xdr:col>
      <xdr:colOff>624840</xdr:colOff>
      <xdr:row>22</xdr:row>
      <xdr:rowOff>129540</xdr:rowOff>
    </xdr:to>
    <xdr:sp macro="" textlink="">
      <xdr:nvSpPr>
        <xdr:cNvPr id="4692916" name="AutoShape 2"/>
        <xdr:cNvSpPr>
          <a:spLocks noChangeAspect="1" noChangeArrowheads="1"/>
        </xdr:cNvSpPr>
      </xdr:nvSpPr>
      <xdr:spPr bwMode="auto">
        <a:xfrm>
          <a:off x="5577840" y="452628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2917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2918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2919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2920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2921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2922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2923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2924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925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926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927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2928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2929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2930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2931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2932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114300</xdr:rowOff>
    </xdr:from>
    <xdr:to>
      <xdr:col>8</xdr:col>
      <xdr:colOff>541020</xdr:colOff>
      <xdr:row>11</xdr:row>
      <xdr:rowOff>15240</xdr:rowOff>
    </xdr:to>
    <xdr:sp macro="" textlink="">
      <xdr:nvSpPr>
        <xdr:cNvPr id="4692933" name="AutoShape 2"/>
        <xdr:cNvSpPr>
          <a:spLocks noChangeAspect="1" noChangeArrowheads="1"/>
        </xdr:cNvSpPr>
      </xdr:nvSpPr>
      <xdr:spPr bwMode="auto">
        <a:xfrm>
          <a:off x="548640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114300</xdr:rowOff>
    </xdr:from>
    <xdr:to>
      <xdr:col>8</xdr:col>
      <xdr:colOff>541020</xdr:colOff>
      <xdr:row>11</xdr:row>
      <xdr:rowOff>15240</xdr:rowOff>
    </xdr:to>
    <xdr:sp macro="" textlink="">
      <xdr:nvSpPr>
        <xdr:cNvPr id="4692934" name="AutoShape 2"/>
        <xdr:cNvSpPr>
          <a:spLocks noChangeAspect="1" noChangeArrowheads="1"/>
        </xdr:cNvSpPr>
      </xdr:nvSpPr>
      <xdr:spPr bwMode="auto">
        <a:xfrm>
          <a:off x="548640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114300</xdr:rowOff>
    </xdr:from>
    <xdr:to>
      <xdr:col>8</xdr:col>
      <xdr:colOff>541020</xdr:colOff>
      <xdr:row>11</xdr:row>
      <xdr:rowOff>15240</xdr:rowOff>
    </xdr:to>
    <xdr:sp macro="" textlink="">
      <xdr:nvSpPr>
        <xdr:cNvPr id="4692935" name="AutoShape 2"/>
        <xdr:cNvSpPr>
          <a:spLocks noChangeAspect="1" noChangeArrowheads="1"/>
        </xdr:cNvSpPr>
      </xdr:nvSpPr>
      <xdr:spPr bwMode="auto">
        <a:xfrm>
          <a:off x="548640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114300</xdr:rowOff>
    </xdr:from>
    <xdr:to>
      <xdr:col>8</xdr:col>
      <xdr:colOff>541020</xdr:colOff>
      <xdr:row>11</xdr:row>
      <xdr:rowOff>15240</xdr:rowOff>
    </xdr:to>
    <xdr:sp macro="" textlink="">
      <xdr:nvSpPr>
        <xdr:cNvPr id="4692936" name="AutoShape 2"/>
        <xdr:cNvSpPr>
          <a:spLocks noChangeAspect="1" noChangeArrowheads="1"/>
        </xdr:cNvSpPr>
      </xdr:nvSpPr>
      <xdr:spPr bwMode="auto">
        <a:xfrm>
          <a:off x="5486400" y="1897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937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938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939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2940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2941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2942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2943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2944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2945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2946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2947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2948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949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950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951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19</xdr:row>
      <xdr:rowOff>114300</xdr:rowOff>
    </xdr:from>
    <xdr:to>
      <xdr:col>8</xdr:col>
      <xdr:colOff>541020</xdr:colOff>
      <xdr:row>21</xdr:row>
      <xdr:rowOff>15240</xdr:rowOff>
    </xdr:to>
    <xdr:sp macro="" textlink="">
      <xdr:nvSpPr>
        <xdr:cNvPr id="4692952" name="AutoShape 2"/>
        <xdr:cNvSpPr>
          <a:spLocks noChangeAspect="1" noChangeArrowheads="1"/>
        </xdr:cNvSpPr>
      </xdr:nvSpPr>
      <xdr:spPr bwMode="auto">
        <a:xfrm>
          <a:off x="5486400" y="4183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2953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2954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2955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2956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957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958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959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2960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961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962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963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2964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2965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2966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2967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2968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2969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2970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2971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2972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2973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2974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2975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2976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2977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2978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2979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2980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27</xdr:row>
      <xdr:rowOff>114300</xdr:rowOff>
    </xdr:from>
    <xdr:to>
      <xdr:col>8</xdr:col>
      <xdr:colOff>541020</xdr:colOff>
      <xdr:row>29</xdr:row>
      <xdr:rowOff>15240</xdr:rowOff>
    </xdr:to>
    <xdr:sp macro="" textlink="">
      <xdr:nvSpPr>
        <xdr:cNvPr id="4692981" name="AutoShape 2"/>
        <xdr:cNvSpPr>
          <a:spLocks noChangeAspect="1" noChangeArrowheads="1"/>
        </xdr:cNvSpPr>
      </xdr:nvSpPr>
      <xdr:spPr bwMode="auto">
        <a:xfrm>
          <a:off x="5486400" y="6012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27</xdr:row>
      <xdr:rowOff>114300</xdr:rowOff>
    </xdr:from>
    <xdr:to>
      <xdr:col>8</xdr:col>
      <xdr:colOff>541020</xdr:colOff>
      <xdr:row>29</xdr:row>
      <xdr:rowOff>15240</xdr:rowOff>
    </xdr:to>
    <xdr:sp macro="" textlink="">
      <xdr:nvSpPr>
        <xdr:cNvPr id="4692982" name="AutoShape 2"/>
        <xdr:cNvSpPr>
          <a:spLocks noChangeAspect="1" noChangeArrowheads="1"/>
        </xdr:cNvSpPr>
      </xdr:nvSpPr>
      <xdr:spPr bwMode="auto">
        <a:xfrm>
          <a:off x="5486400" y="6012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27</xdr:row>
      <xdr:rowOff>114300</xdr:rowOff>
    </xdr:from>
    <xdr:to>
      <xdr:col>8</xdr:col>
      <xdr:colOff>541020</xdr:colOff>
      <xdr:row>29</xdr:row>
      <xdr:rowOff>15240</xdr:rowOff>
    </xdr:to>
    <xdr:sp macro="" textlink="">
      <xdr:nvSpPr>
        <xdr:cNvPr id="4692983" name="AutoShape 2"/>
        <xdr:cNvSpPr>
          <a:spLocks noChangeAspect="1" noChangeArrowheads="1"/>
        </xdr:cNvSpPr>
      </xdr:nvSpPr>
      <xdr:spPr bwMode="auto">
        <a:xfrm>
          <a:off x="5486400" y="6012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27</xdr:row>
      <xdr:rowOff>76200</xdr:rowOff>
    </xdr:from>
    <xdr:to>
      <xdr:col>8</xdr:col>
      <xdr:colOff>609600</xdr:colOff>
      <xdr:row>29</xdr:row>
      <xdr:rowOff>15240</xdr:rowOff>
    </xdr:to>
    <xdr:sp macro="" textlink="">
      <xdr:nvSpPr>
        <xdr:cNvPr id="4692984" name="AutoShape 2"/>
        <xdr:cNvSpPr>
          <a:spLocks noChangeAspect="1" noChangeArrowheads="1"/>
        </xdr:cNvSpPr>
      </xdr:nvSpPr>
      <xdr:spPr bwMode="auto">
        <a:xfrm>
          <a:off x="5486400" y="59740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2985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2986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2987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2988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2989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2990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2991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5040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041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042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043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044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5045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5046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5047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419100</xdr:colOff>
      <xdr:row>21</xdr:row>
      <xdr:rowOff>0</xdr:rowOff>
    </xdr:from>
    <xdr:to>
      <xdr:col>8</xdr:col>
      <xdr:colOff>1051560</xdr:colOff>
      <xdr:row>22</xdr:row>
      <xdr:rowOff>129540</xdr:rowOff>
    </xdr:to>
    <xdr:sp macro="" textlink="">
      <xdr:nvSpPr>
        <xdr:cNvPr id="4695048" name="AutoShape 2"/>
        <xdr:cNvSpPr>
          <a:spLocks noChangeAspect="1" noChangeArrowheads="1"/>
        </xdr:cNvSpPr>
      </xdr:nvSpPr>
      <xdr:spPr bwMode="auto">
        <a:xfrm>
          <a:off x="5996940" y="4526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4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0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1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2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3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4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5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6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7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8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5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60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61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556260</xdr:colOff>
      <xdr:row>12</xdr:row>
      <xdr:rowOff>15240</xdr:rowOff>
    </xdr:to>
    <xdr:sp macro="" textlink="">
      <xdr:nvSpPr>
        <xdr:cNvPr id="4695062" name="AutoShape 2"/>
        <xdr:cNvSpPr>
          <a:spLocks noChangeAspect="1" noChangeArrowheads="1"/>
        </xdr:cNvSpPr>
      </xdr:nvSpPr>
      <xdr:spPr bwMode="auto">
        <a:xfrm>
          <a:off x="5486400" y="2125980"/>
          <a:ext cx="647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6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6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6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6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6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6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69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70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71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72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73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74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75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556260</xdr:colOff>
      <xdr:row>12</xdr:row>
      <xdr:rowOff>15240</xdr:rowOff>
    </xdr:to>
    <xdr:sp macro="" textlink="">
      <xdr:nvSpPr>
        <xdr:cNvPr id="4695076" name="AutoShape 2"/>
        <xdr:cNvSpPr>
          <a:spLocks noChangeAspect="1" noChangeArrowheads="1"/>
        </xdr:cNvSpPr>
      </xdr:nvSpPr>
      <xdr:spPr bwMode="auto">
        <a:xfrm>
          <a:off x="5486400" y="2125980"/>
          <a:ext cx="6477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77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78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79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80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81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82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8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8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8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08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08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08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8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0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1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2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3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4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5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6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7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8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09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00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01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02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0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0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0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0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0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0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09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10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11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12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13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14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15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16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17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18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19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20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21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22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2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2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2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2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2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2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2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0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1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2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3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4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5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6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7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8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16</xdr:row>
      <xdr:rowOff>0</xdr:rowOff>
    </xdr:from>
    <xdr:to>
      <xdr:col>8</xdr:col>
      <xdr:colOff>624840</xdr:colOff>
      <xdr:row>17</xdr:row>
      <xdr:rowOff>144780</xdr:rowOff>
    </xdr:to>
    <xdr:sp macro="" textlink="">
      <xdr:nvSpPr>
        <xdr:cNvPr id="4695139" name="AutoShape 2"/>
        <xdr:cNvSpPr>
          <a:spLocks noChangeAspect="1" noChangeArrowheads="1"/>
        </xdr:cNvSpPr>
      </xdr:nvSpPr>
      <xdr:spPr bwMode="auto">
        <a:xfrm>
          <a:off x="5577840" y="33832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411480</xdr:colOff>
      <xdr:row>20</xdr:row>
      <xdr:rowOff>144780</xdr:rowOff>
    </xdr:from>
    <xdr:to>
      <xdr:col>8</xdr:col>
      <xdr:colOff>525780</xdr:colOff>
      <xdr:row>22</xdr:row>
      <xdr:rowOff>60960</xdr:rowOff>
    </xdr:to>
    <xdr:sp macro="" textlink="">
      <xdr:nvSpPr>
        <xdr:cNvPr id="4695140" name="AutoShape 2"/>
        <xdr:cNvSpPr>
          <a:spLocks noChangeAspect="1" noChangeArrowheads="1"/>
        </xdr:cNvSpPr>
      </xdr:nvSpPr>
      <xdr:spPr bwMode="auto">
        <a:xfrm>
          <a:off x="5478780" y="44424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41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42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4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4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4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4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4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4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49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50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51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52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53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54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55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56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57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58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59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60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61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62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63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64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65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20</xdr:row>
      <xdr:rowOff>121920</xdr:rowOff>
    </xdr:from>
    <xdr:to>
      <xdr:col>8</xdr:col>
      <xdr:colOff>624840</xdr:colOff>
      <xdr:row>22</xdr:row>
      <xdr:rowOff>30480</xdr:rowOff>
    </xdr:to>
    <xdr:sp macro="" textlink="">
      <xdr:nvSpPr>
        <xdr:cNvPr id="4695166" name="AutoShape 2"/>
        <xdr:cNvSpPr>
          <a:spLocks noChangeAspect="1" noChangeArrowheads="1"/>
        </xdr:cNvSpPr>
      </xdr:nvSpPr>
      <xdr:spPr bwMode="auto">
        <a:xfrm>
          <a:off x="5577840" y="44196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20</xdr:row>
      <xdr:rowOff>99060</xdr:rowOff>
    </xdr:from>
    <xdr:to>
      <xdr:col>8</xdr:col>
      <xdr:colOff>624840</xdr:colOff>
      <xdr:row>22</xdr:row>
      <xdr:rowOff>0</xdr:rowOff>
    </xdr:to>
    <xdr:sp macro="" textlink="">
      <xdr:nvSpPr>
        <xdr:cNvPr id="4695167" name="AutoShape 2"/>
        <xdr:cNvSpPr>
          <a:spLocks noChangeAspect="1" noChangeArrowheads="1"/>
        </xdr:cNvSpPr>
      </xdr:nvSpPr>
      <xdr:spPr bwMode="auto">
        <a:xfrm>
          <a:off x="5577840" y="439674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20</xdr:row>
      <xdr:rowOff>106680</xdr:rowOff>
    </xdr:from>
    <xdr:to>
      <xdr:col>8</xdr:col>
      <xdr:colOff>624840</xdr:colOff>
      <xdr:row>22</xdr:row>
      <xdr:rowOff>7620</xdr:rowOff>
    </xdr:to>
    <xdr:sp macro="" textlink="">
      <xdr:nvSpPr>
        <xdr:cNvPr id="4695168" name="AutoShape 2"/>
        <xdr:cNvSpPr>
          <a:spLocks noChangeAspect="1" noChangeArrowheads="1"/>
        </xdr:cNvSpPr>
      </xdr:nvSpPr>
      <xdr:spPr bwMode="auto">
        <a:xfrm>
          <a:off x="5577840" y="4404360"/>
          <a:ext cx="6248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169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170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171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172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73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74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75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176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177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178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179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180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114300</xdr:rowOff>
    </xdr:from>
    <xdr:to>
      <xdr:col>8</xdr:col>
      <xdr:colOff>541020</xdr:colOff>
      <xdr:row>9</xdr:row>
      <xdr:rowOff>15240</xdr:rowOff>
    </xdr:to>
    <xdr:sp macro="" textlink="">
      <xdr:nvSpPr>
        <xdr:cNvPr id="4695181" name="AutoShape 2"/>
        <xdr:cNvSpPr>
          <a:spLocks noChangeAspect="1" noChangeArrowheads="1"/>
        </xdr:cNvSpPr>
      </xdr:nvSpPr>
      <xdr:spPr bwMode="auto">
        <a:xfrm>
          <a:off x="548640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114300</xdr:rowOff>
    </xdr:from>
    <xdr:to>
      <xdr:col>8</xdr:col>
      <xdr:colOff>541020</xdr:colOff>
      <xdr:row>9</xdr:row>
      <xdr:rowOff>15240</xdr:rowOff>
    </xdr:to>
    <xdr:sp macro="" textlink="">
      <xdr:nvSpPr>
        <xdr:cNvPr id="4695182" name="AutoShape 2"/>
        <xdr:cNvSpPr>
          <a:spLocks noChangeAspect="1" noChangeArrowheads="1"/>
        </xdr:cNvSpPr>
      </xdr:nvSpPr>
      <xdr:spPr bwMode="auto">
        <a:xfrm>
          <a:off x="548640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114300</xdr:rowOff>
    </xdr:from>
    <xdr:to>
      <xdr:col>8</xdr:col>
      <xdr:colOff>541020</xdr:colOff>
      <xdr:row>9</xdr:row>
      <xdr:rowOff>15240</xdr:rowOff>
    </xdr:to>
    <xdr:sp macro="" textlink="">
      <xdr:nvSpPr>
        <xdr:cNvPr id="4695183" name="AutoShape 2"/>
        <xdr:cNvSpPr>
          <a:spLocks noChangeAspect="1" noChangeArrowheads="1"/>
        </xdr:cNvSpPr>
      </xdr:nvSpPr>
      <xdr:spPr bwMode="auto">
        <a:xfrm>
          <a:off x="5486400" y="1440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7</xdr:row>
      <xdr:rowOff>76200</xdr:rowOff>
    </xdr:from>
    <xdr:to>
      <xdr:col>8</xdr:col>
      <xdr:colOff>609600</xdr:colOff>
      <xdr:row>9</xdr:row>
      <xdr:rowOff>15240</xdr:rowOff>
    </xdr:to>
    <xdr:sp macro="" textlink="">
      <xdr:nvSpPr>
        <xdr:cNvPr id="4695184" name="AutoShape 2"/>
        <xdr:cNvSpPr>
          <a:spLocks noChangeAspect="1" noChangeArrowheads="1"/>
        </xdr:cNvSpPr>
      </xdr:nvSpPr>
      <xdr:spPr bwMode="auto">
        <a:xfrm>
          <a:off x="5486400" y="14020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185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186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187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188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5189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5190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114300</xdr:rowOff>
    </xdr:from>
    <xdr:to>
      <xdr:col>8</xdr:col>
      <xdr:colOff>541020</xdr:colOff>
      <xdr:row>8</xdr:row>
      <xdr:rowOff>15240</xdr:rowOff>
    </xdr:to>
    <xdr:sp macro="" textlink="">
      <xdr:nvSpPr>
        <xdr:cNvPr id="4695191" name="AutoShape 2"/>
        <xdr:cNvSpPr>
          <a:spLocks noChangeAspect="1" noChangeArrowheads="1"/>
        </xdr:cNvSpPr>
      </xdr:nvSpPr>
      <xdr:spPr bwMode="auto">
        <a:xfrm>
          <a:off x="5486400" y="1211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6</xdr:row>
      <xdr:rowOff>76200</xdr:rowOff>
    </xdr:from>
    <xdr:to>
      <xdr:col>8</xdr:col>
      <xdr:colOff>609600</xdr:colOff>
      <xdr:row>8</xdr:row>
      <xdr:rowOff>15240</xdr:rowOff>
    </xdr:to>
    <xdr:sp macro="" textlink="">
      <xdr:nvSpPr>
        <xdr:cNvPr id="4695192" name="AutoShape 2"/>
        <xdr:cNvSpPr>
          <a:spLocks noChangeAspect="1" noChangeArrowheads="1"/>
        </xdr:cNvSpPr>
      </xdr:nvSpPr>
      <xdr:spPr bwMode="auto">
        <a:xfrm>
          <a:off x="5486400" y="1173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5193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5194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114300</xdr:rowOff>
    </xdr:from>
    <xdr:to>
      <xdr:col>8</xdr:col>
      <xdr:colOff>541020</xdr:colOff>
      <xdr:row>23</xdr:row>
      <xdr:rowOff>15240</xdr:rowOff>
    </xdr:to>
    <xdr:sp macro="" textlink="">
      <xdr:nvSpPr>
        <xdr:cNvPr id="4695195" name="AutoShape 2"/>
        <xdr:cNvSpPr>
          <a:spLocks noChangeAspect="1" noChangeArrowheads="1"/>
        </xdr:cNvSpPr>
      </xdr:nvSpPr>
      <xdr:spPr bwMode="auto">
        <a:xfrm>
          <a:off x="5486400" y="4640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21</xdr:row>
      <xdr:rowOff>76200</xdr:rowOff>
    </xdr:from>
    <xdr:to>
      <xdr:col>8</xdr:col>
      <xdr:colOff>609600</xdr:colOff>
      <xdr:row>23</xdr:row>
      <xdr:rowOff>15240</xdr:rowOff>
    </xdr:to>
    <xdr:sp macro="" textlink="">
      <xdr:nvSpPr>
        <xdr:cNvPr id="4695196" name="AutoShape 2"/>
        <xdr:cNvSpPr>
          <a:spLocks noChangeAspect="1" noChangeArrowheads="1"/>
        </xdr:cNvSpPr>
      </xdr:nvSpPr>
      <xdr:spPr bwMode="auto">
        <a:xfrm>
          <a:off x="5486400" y="4602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5197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5198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114300</xdr:rowOff>
    </xdr:from>
    <xdr:to>
      <xdr:col>8</xdr:col>
      <xdr:colOff>541020</xdr:colOff>
      <xdr:row>13</xdr:row>
      <xdr:rowOff>15240</xdr:rowOff>
    </xdr:to>
    <xdr:sp macro="" textlink="">
      <xdr:nvSpPr>
        <xdr:cNvPr id="4695199" name="AutoShape 2"/>
        <xdr:cNvSpPr>
          <a:spLocks noChangeAspect="1" noChangeArrowheads="1"/>
        </xdr:cNvSpPr>
      </xdr:nvSpPr>
      <xdr:spPr bwMode="auto">
        <a:xfrm>
          <a:off x="5486400" y="2354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11</xdr:row>
      <xdr:rowOff>76200</xdr:rowOff>
    </xdr:from>
    <xdr:to>
      <xdr:col>8</xdr:col>
      <xdr:colOff>609600</xdr:colOff>
      <xdr:row>13</xdr:row>
      <xdr:rowOff>15240</xdr:rowOff>
    </xdr:to>
    <xdr:sp macro="" textlink="">
      <xdr:nvSpPr>
        <xdr:cNvPr id="4695200" name="AutoShape 2"/>
        <xdr:cNvSpPr>
          <a:spLocks noChangeAspect="1" noChangeArrowheads="1"/>
        </xdr:cNvSpPr>
      </xdr:nvSpPr>
      <xdr:spPr bwMode="auto">
        <a:xfrm>
          <a:off x="5486400" y="2316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5201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5202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114300</xdr:rowOff>
    </xdr:from>
    <xdr:to>
      <xdr:col>8</xdr:col>
      <xdr:colOff>541020</xdr:colOff>
      <xdr:row>33</xdr:row>
      <xdr:rowOff>15240</xdr:rowOff>
    </xdr:to>
    <xdr:sp macro="" textlink="">
      <xdr:nvSpPr>
        <xdr:cNvPr id="4695203" name="AutoShape 2"/>
        <xdr:cNvSpPr>
          <a:spLocks noChangeAspect="1" noChangeArrowheads="1"/>
        </xdr:cNvSpPr>
      </xdr:nvSpPr>
      <xdr:spPr bwMode="auto">
        <a:xfrm>
          <a:off x="5486400" y="6926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31</xdr:row>
      <xdr:rowOff>76200</xdr:rowOff>
    </xdr:from>
    <xdr:to>
      <xdr:col>8</xdr:col>
      <xdr:colOff>609600</xdr:colOff>
      <xdr:row>33</xdr:row>
      <xdr:rowOff>15240</xdr:rowOff>
    </xdr:to>
    <xdr:sp macro="" textlink="">
      <xdr:nvSpPr>
        <xdr:cNvPr id="4695204" name="AutoShape 2"/>
        <xdr:cNvSpPr>
          <a:spLocks noChangeAspect="1" noChangeArrowheads="1"/>
        </xdr:cNvSpPr>
      </xdr:nvSpPr>
      <xdr:spPr bwMode="auto">
        <a:xfrm>
          <a:off x="5486400" y="6888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5205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5206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541020</xdr:colOff>
      <xdr:row>15</xdr:row>
      <xdr:rowOff>129540</xdr:rowOff>
    </xdr:to>
    <xdr:sp macro="" textlink="">
      <xdr:nvSpPr>
        <xdr:cNvPr id="4695207" name="AutoShape 2"/>
        <xdr:cNvSpPr>
          <a:spLocks noChangeAspect="1" noChangeArrowheads="1"/>
        </xdr:cNvSpPr>
      </xdr:nvSpPr>
      <xdr:spPr bwMode="auto">
        <a:xfrm>
          <a:off x="5486400" y="2926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14</xdr:row>
      <xdr:rowOff>0</xdr:rowOff>
    </xdr:from>
    <xdr:to>
      <xdr:col>8</xdr:col>
      <xdr:colOff>609600</xdr:colOff>
      <xdr:row>15</xdr:row>
      <xdr:rowOff>175260</xdr:rowOff>
    </xdr:to>
    <xdr:sp macro="" textlink="">
      <xdr:nvSpPr>
        <xdr:cNvPr id="4695208" name="AutoShape 2"/>
        <xdr:cNvSpPr>
          <a:spLocks noChangeAspect="1" noChangeArrowheads="1"/>
        </xdr:cNvSpPr>
      </xdr:nvSpPr>
      <xdr:spPr bwMode="auto">
        <a:xfrm>
          <a:off x="5486400" y="29260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5209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5210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541020</xdr:colOff>
      <xdr:row>27</xdr:row>
      <xdr:rowOff>129540</xdr:rowOff>
    </xdr:to>
    <xdr:sp macro="" textlink="">
      <xdr:nvSpPr>
        <xdr:cNvPr id="4695211" name="AutoShape 2"/>
        <xdr:cNvSpPr>
          <a:spLocks noChangeAspect="1" noChangeArrowheads="1"/>
        </xdr:cNvSpPr>
      </xdr:nvSpPr>
      <xdr:spPr bwMode="auto">
        <a:xfrm>
          <a:off x="5486400" y="5669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0</xdr:rowOff>
    </xdr:from>
    <xdr:to>
      <xdr:col>8</xdr:col>
      <xdr:colOff>609600</xdr:colOff>
      <xdr:row>27</xdr:row>
      <xdr:rowOff>175260</xdr:rowOff>
    </xdr:to>
    <xdr:sp macro="" textlink="">
      <xdr:nvSpPr>
        <xdr:cNvPr id="4695212" name="AutoShape 2"/>
        <xdr:cNvSpPr>
          <a:spLocks noChangeAspect="1" noChangeArrowheads="1"/>
        </xdr:cNvSpPr>
      </xdr:nvSpPr>
      <xdr:spPr bwMode="auto">
        <a:xfrm>
          <a:off x="5486400" y="56692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5213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5214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114300</xdr:rowOff>
    </xdr:from>
    <xdr:to>
      <xdr:col>8</xdr:col>
      <xdr:colOff>541020</xdr:colOff>
      <xdr:row>28</xdr:row>
      <xdr:rowOff>15240</xdr:rowOff>
    </xdr:to>
    <xdr:sp macro="" textlink="">
      <xdr:nvSpPr>
        <xdr:cNvPr id="4695215" name="AutoShape 2"/>
        <xdr:cNvSpPr>
          <a:spLocks noChangeAspect="1" noChangeArrowheads="1"/>
        </xdr:cNvSpPr>
      </xdr:nvSpPr>
      <xdr:spPr bwMode="auto">
        <a:xfrm>
          <a:off x="5486400" y="5783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26</xdr:row>
      <xdr:rowOff>76200</xdr:rowOff>
    </xdr:from>
    <xdr:to>
      <xdr:col>8</xdr:col>
      <xdr:colOff>609600</xdr:colOff>
      <xdr:row>28</xdr:row>
      <xdr:rowOff>15240</xdr:rowOff>
    </xdr:to>
    <xdr:sp macro="" textlink="">
      <xdr:nvSpPr>
        <xdr:cNvPr id="4695216" name="AutoShape 2"/>
        <xdr:cNvSpPr>
          <a:spLocks noChangeAspect="1" noChangeArrowheads="1"/>
        </xdr:cNvSpPr>
      </xdr:nvSpPr>
      <xdr:spPr bwMode="auto">
        <a:xfrm>
          <a:off x="5486400" y="5745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5217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5218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114300</xdr:rowOff>
    </xdr:from>
    <xdr:to>
      <xdr:col>8</xdr:col>
      <xdr:colOff>541020</xdr:colOff>
      <xdr:row>10</xdr:row>
      <xdr:rowOff>15240</xdr:rowOff>
    </xdr:to>
    <xdr:sp macro="" textlink="">
      <xdr:nvSpPr>
        <xdr:cNvPr id="4695219" name="AutoShape 2"/>
        <xdr:cNvSpPr>
          <a:spLocks noChangeAspect="1" noChangeArrowheads="1"/>
        </xdr:cNvSpPr>
      </xdr:nvSpPr>
      <xdr:spPr bwMode="auto">
        <a:xfrm>
          <a:off x="5486400" y="1668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8</xdr:row>
      <xdr:rowOff>76200</xdr:rowOff>
    </xdr:from>
    <xdr:to>
      <xdr:col>8</xdr:col>
      <xdr:colOff>609600</xdr:colOff>
      <xdr:row>10</xdr:row>
      <xdr:rowOff>15240</xdr:rowOff>
    </xdr:to>
    <xdr:sp macro="" textlink="">
      <xdr:nvSpPr>
        <xdr:cNvPr id="4695220" name="AutoShape 2"/>
        <xdr:cNvSpPr>
          <a:spLocks noChangeAspect="1" noChangeArrowheads="1"/>
        </xdr:cNvSpPr>
      </xdr:nvSpPr>
      <xdr:spPr bwMode="auto">
        <a:xfrm>
          <a:off x="5486400" y="16306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5221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5222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114300</xdr:rowOff>
    </xdr:from>
    <xdr:to>
      <xdr:col>8</xdr:col>
      <xdr:colOff>541020</xdr:colOff>
      <xdr:row>26</xdr:row>
      <xdr:rowOff>15240</xdr:rowOff>
    </xdr:to>
    <xdr:sp macro="" textlink="">
      <xdr:nvSpPr>
        <xdr:cNvPr id="4695223" name="AutoShape 2"/>
        <xdr:cNvSpPr>
          <a:spLocks noChangeAspect="1" noChangeArrowheads="1"/>
        </xdr:cNvSpPr>
      </xdr:nvSpPr>
      <xdr:spPr bwMode="auto">
        <a:xfrm>
          <a:off x="5486400" y="5326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24</xdr:row>
      <xdr:rowOff>76200</xdr:rowOff>
    </xdr:from>
    <xdr:to>
      <xdr:col>8</xdr:col>
      <xdr:colOff>609600</xdr:colOff>
      <xdr:row>26</xdr:row>
      <xdr:rowOff>15240</xdr:rowOff>
    </xdr:to>
    <xdr:sp macro="" textlink="">
      <xdr:nvSpPr>
        <xdr:cNvPr id="4695224" name="AutoShape 2"/>
        <xdr:cNvSpPr>
          <a:spLocks noChangeAspect="1" noChangeArrowheads="1"/>
        </xdr:cNvSpPr>
      </xdr:nvSpPr>
      <xdr:spPr bwMode="auto">
        <a:xfrm>
          <a:off x="5486400" y="52882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5225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5226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541020</xdr:colOff>
      <xdr:row>14</xdr:row>
      <xdr:rowOff>129540</xdr:rowOff>
    </xdr:to>
    <xdr:sp macro="" textlink="">
      <xdr:nvSpPr>
        <xdr:cNvPr id="4695227" name="AutoShape 2"/>
        <xdr:cNvSpPr>
          <a:spLocks noChangeAspect="1" noChangeArrowheads="1"/>
        </xdr:cNvSpPr>
      </xdr:nvSpPr>
      <xdr:spPr bwMode="auto">
        <a:xfrm>
          <a:off x="5486400" y="2697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13</xdr:row>
      <xdr:rowOff>0</xdr:rowOff>
    </xdr:from>
    <xdr:to>
      <xdr:col>8</xdr:col>
      <xdr:colOff>609600</xdr:colOff>
      <xdr:row>14</xdr:row>
      <xdr:rowOff>175260</xdr:rowOff>
    </xdr:to>
    <xdr:sp macro="" textlink="">
      <xdr:nvSpPr>
        <xdr:cNvPr id="4695228" name="AutoShape 2"/>
        <xdr:cNvSpPr>
          <a:spLocks noChangeAspect="1" noChangeArrowheads="1"/>
        </xdr:cNvSpPr>
      </xdr:nvSpPr>
      <xdr:spPr bwMode="auto">
        <a:xfrm>
          <a:off x="5486400" y="26974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5229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5230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541020</xdr:colOff>
      <xdr:row>29</xdr:row>
      <xdr:rowOff>129540</xdr:rowOff>
    </xdr:to>
    <xdr:sp macro="" textlink="">
      <xdr:nvSpPr>
        <xdr:cNvPr id="4695231" name="AutoShape 2"/>
        <xdr:cNvSpPr>
          <a:spLocks noChangeAspect="1" noChangeArrowheads="1"/>
        </xdr:cNvSpPr>
      </xdr:nvSpPr>
      <xdr:spPr bwMode="auto">
        <a:xfrm>
          <a:off x="5486400" y="6126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0</xdr:rowOff>
    </xdr:from>
    <xdr:to>
      <xdr:col>8</xdr:col>
      <xdr:colOff>609600</xdr:colOff>
      <xdr:row>29</xdr:row>
      <xdr:rowOff>175260</xdr:rowOff>
    </xdr:to>
    <xdr:sp macro="" textlink="">
      <xdr:nvSpPr>
        <xdr:cNvPr id="4695232" name="AutoShape 2"/>
        <xdr:cNvSpPr>
          <a:spLocks noChangeAspect="1" noChangeArrowheads="1"/>
        </xdr:cNvSpPr>
      </xdr:nvSpPr>
      <xdr:spPr bwMode="auto">
        <a:xfrm>
          <a:off x="5486400" y="61264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5233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5234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114300</xdr:rowOff>
    </xdr:from>
    <xdr:to>
      <xdr:col>8</xdr:col>
      <xdr:colOff>541020</xdr:colOff>
      <xdr:row>30</xdr:row>
      <xdr:rowOff>15240</xdr:rowOff>
    </xdr:to>
    <xdr:sp macro="" textlink="">
      <xdr:nvSpPr>
        <xdr:cNvPr id="4695235" name="AutoShape 2"/>
        <xdr:cNvSpPr>
          <a:spLocks noChangeAspect="1" noChangeArrowheads="1"/>
        </xdr:cNvSpPr>
      </xdr:nvSpPr>
      <xdr:spPr bwMode="auto">
        <a:xfrm>
          <a:off x="5486400" y="6240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28</xdr:row>
      <xdr:rowOff>76200</xdr:rowOff>
    </xdr:from>
    <xdr:to>
      <xdr:col>8</xdr:col>
      <xdr:colOff>609600</xdr:colOff>
      <xdr:row>30</xdr:row>
      <xdr:rowOff>15240</xdr:rowOff>
    </xdr:to>
    <xdr:sp macro="" textlink="">
      <xdr:nvSpPr>
        <xdr:cNvPr id="4695236" name="AutoShape 2"/>
        <xdr:cNvSpPr>
          <a:spLocks noChangeAspect="1" noChangeArrowheads="1"/>
        </xdr:cNvSpPr>
      </xdr:nvSpPr>
      <xdr:spPr bwMode="auto">
        <a:xfrm>
          <a:off x="5486400" y="62026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5237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5238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114300</xdr:rowOff>
    </xdr:from>
    <xdr:to>
      <xdr:col>8</xdr:col>
      <xdr:colOff>541020</xdr:colOff>
      <xdr:row>31</xdr:row>
      <xdr:rowOff>15240</xdr:rowOff>
    </xdr:to>
    <xdr:sp macro="" textlink="">
      <xdr:nvSpPr>
        <xdr:cNvPr id="4695239" name="AutoShape 2"/>
        <xdr:cNvSpPr>
          <a:spLocks noChangeAspect="1" noChangeArrowheads="1"/>
        </xdr:cNvSpPr>
      </xdr:nvSpPr>
      <xdr:spPr bwMode="auto">
        <a:xfrm>
          <a:off x="5486400" y="64693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29</xdr:row>
      <xdr:rowOff>76200</xdr:rowOff>
    </xdr:from>
    <xdr:to>
      <xdr:col>8</xdr:col>
      <xdr:colOff>609600</xdr:colOff>
      <xdr:row>31</xdr:row>
      <xdr:rowOff>15240</xdr:rowOff>
    </xdr:to>
    <xdr:sp macro="" textlink="">
      <xdr:nvSpPr>
        <xdr:cNvPr id="4695240" name="AutoShape 2"/>
        <xdr:cNvSpPr>
          <a:spLocks noChangeAspect="1" noChangeArrowheads="1"/>
        </xdr:cNvSpPr>
      </xdr:nvSpPr>
      <xdr:spPr bwMode="auto">
        <a:xfrm>
          <a:off x="5486400" y="64312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5241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5242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114300</xdr:rowOff>
    </xdr:from>
    <xdr:to>
      <xdr:col>8</xdr:col>
      <xdr:colOff>541020</xdr:colOff>
      <xdr:row>34</xdr:row>
      <xdr:rowOff>22860</xdr:rowOff>
    </xdr:to>
    <xdr:sp macro="" textlink="">
      <xdr:nvSpPr>
        <xdr:cNvPr id="4695243" name="AutoShape 2"/>
        <xdr:cNvSpPr>
          <a:spLocks noChangeAspect="1" noChangeArrowheads="1"/>
        </xdr:cNvSpPr>
      </xdr:nvSpPr>
      <xdr:spPr bwMode="auto">
        <a:xfrm>
          <a:off x="5486400" y="7155180"/>
          <a:ext cx="6324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32</xdr:row>
      <xdr:rowOff>76200</xdr:rowOff>
    </xdr:from>
    <xdr:to>
      <xdr:col>8</xdr:col>
      <xdr:colOff>609600</xdr:colOff>
      <xdr:row>34</xdr:row>
      <xdr:rowOff>22860</xdr:rowOff>
    </xdr:to>
    <xdr:sp macro="" textlink="">
      <xdr:nvSpPr>
        <xdr:cNvPr id="4695244" name="AutoShape 2"/>
        <xdr:cNvSpPr>
          <a:spLocks noChangeAspect="1" noChangeArrowheads="1"/>
        </xdr:cNvSpPr>
      </xdr:nvSpPr>
      <xdr:spPr bwMode="auto">
        <a:xfrm>
          <a:off x="5486400" y="71170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33</xdr:row>
      <xdr:rowOff>114300</xdr:rowOff>
    </xdr:from>
    <xdr:to>
      <xdr:col>8</xdr:col>
      <xdr:colOff>541020</xdr:colOff>
      <xdr:row>35</xdr:row>
      <xdr:rowOff>91440</xdr:rowOff>
    </xdr:to>
    <xdr:sp macro="" textlink="">
      <xdr:nvSpPr>
        <xdr:cNvPr id="4695245" name="AutoShape 2"/>
        <xdr:cNvSpPr>
          <a:spLocks noChangeAspect="1" noChangeArrowheads="1"/>
        </xdr:cNvSpPr>
      </xdr:nvSpPr>
      <xdr:spPr bwMode="auto">
        <a:xfrm>
          <a:off x="5486400" y="7383780"/>
          <a:ext cx="6324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33</xdr:row>
      <xdr:rowOff>114300</xdr:rowOff>
    </xdr:from>
    <xdr:to>
      <xdr:col>8</xdr:col>
      <xdr:colOff>541020</xdr:colOff>
      <xdr:row>35</xdr:row>
      <xdr:rowOff>91440</xdr:rowOff>
    </xdr:to>
    <xdr:sp macro="" textlink="">
      <xdr:nvSpPr>
        <xdr:cNvPr id="4695246" name="AutoShape 2"/>
        <xdr:cNvSpPr>
          <a:spLocks noChangeAspect="1" noChangeArrowheads="1"/>
        </xdr:cNvSpPr>
      </xdr:nvSpPr>
      <xdr:spPr bwMode="auto">
        <a:xfrm>
          <a:off x="5486400" y="7383780"/>
          <a:ext cx="6324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33</xdr:row>
      <xdr:rowOff>114300</xdr:rowOff>
    </xdr:from>
    <xdr:to>
      <xdr:col>8</xdr:col>
      <xdr:colOff>541020</xdr:colOff>
      <xdr:row>35</xdr:row>
      <xdr:rowOff>91440</xdr:rowOff>
    </xdr:to>
    <xdr:sp macro="" textlink="">
      <xdr:nvSpPr>
        <xdr:cNvPr id="4695247" name="AutoShape 2"/>
        <xdr:cNvSpPr>
          <a:spLocks noChangeAspect="1" noChangeArrowheads="1"/>
        </xdr:cNvSpPr>
      </xdr:nvSpPr>
      <xdr:spPr bwMode="auto">
        <a:xfrm>
          <a:off x="5486400" y="7383780"/>
          <a:ext cx="6324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33</xdr:row>
      <xdr:rowOff>76200</xdr:rowOff>
    </xdr:from>
    <xdr:to>
      <xdr:col>8</xdr:col>
      <xdr:colOff>609600</xdr:colOff>
      <xdr:row>35</xdr:row>
      <xdr:rowOff>91440</xdr:rowOff>
    </xdr:to>
    <xdr:sp macro="" textlink="">
      <xdr:nvSpPr>
        <xdr:cNvPr id="4695248" name="AutoShape 2"/>
        <xdr:cNvSpPr>
          <a:spLocks noChangeAspect="1" noChangeArrowheads="1"/>
        </xdr:cNvSpPr>
      </xdr:nvSpPr>
      <xdr:spPr bwMode="auto">
        <a:xfrm>
          <a:off x="5486400" y="7345680"/>
          <a:ext cx="7010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49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50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51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609600</xdr:colOff>
      <xdr:row>10</xdr:row>
      <xdr:rowOff>175260</xdr:rowOff>
    </xdr:to>
    <xdr:sp macro="" textlink="">
      <xdr:nvSpPr>
        <xdr:cNvPr id="4695252" name="AutoShape 2"/>
        <xdr:cNvSpPr>
          <a:spLocks noChangeAspect="1" noChangeArrowheads="1"/>
        </xdr:cNvSpPr>
      </xdr:nvSpPr>
      <xdr:spPr bwMode="auto">
        <a:xfrm>
          <a:off x="5486400" y="17830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53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54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541020</xdr:colOff>
      <xdr:row>10</xdr:row>
      <xdr:rowOff>129540</xdr:rowOff>
    </xdr:to>
    <xdr:sp macro="" textlink="">
      <xdr:nvSpPr>
        <xdr:cNvPr id="4695255" name="AutoShape 2"/>
        <xdr:cNvSpPr>
          <a:spLocks noChangeAspect="1" noChangeArrowheads="1"/>
        </xdr:cNvSpPr>
      </xdr:nvSpPr>
      <xdr:spPr bwMode="auto">
        <a:xfrm>
          <a:off x="5486400" y="17830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9</xdr:row>
      <xdr:rowOff>0</xdr:rowOff>
    </xdr:from>
    <xdr:to>
      <xdr:col>8</xdr:col>
      <xdr:colOff>609600</xdr:colOff>
      <xdr:row>10</xdr:row>
      <xdr:rowOff>175260</xdr:rowOff>
    </xdr:to>
    <xdr:sp macro="" textlink="">
      <xdr:nvSpPr>
        <xdr:cNvPr id="4695256" name="AutoShape 2"/>
        <xdr:cNvSpPr>
          <a:spLocks noChangeAspect="1" noChangeArrowheads="1"/>
        </xdr:cNvSpPr>
      </xdr:nvSpPr>
      <xdr:spPr bwMode="auto">
        <a:xfrm>
          <a:off x="5486400" y="17830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0</xdr:rowOff>
    </xdr:from>
    <xdr:to>
      <xdr:col>8</xdr:col>
      <xdr:colOff>541020</xdr:colOff>
      <xdr:row>24</xdr:row>
      <xdr:rowOff>129540</xdr:rowOff>
    </xdr:to>
    <xdr:sp macro="" textlink="">
      <xdr:nvSpPr>
        <xdr:cNvPr id="4695257" name="AutoShape 2"/>
        <xdr:cNvSpPr>
          <a:spLocks noChangeAspect="1" noChangeArrowheads="1"/>
        </xdr:cNvSpPr>
      </xdr:nvSpPr>
      <xdr:spPr bwMode="auto">
        <a:xfrm>
          <a:off x="5486400" y="4983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0</xdr:rowOff>
    </xdr:from>
    <xdr:to>
      <xdr:col>8</xdr:col>
      <xdr:colOff>541020</xdr:colOff>
      <xdr:row>24</xdr:row>
      <xdr:rowOff>129540</xdr:rowOff>
    </xdr:to>
    <xdr:sp macro="" textlink="">
      <xdr:nvSpPr>
        <xdr:cNvPr id="4695258" name="AutoShape 2"/>
        <xdr:cNvSpPr>
          <a:spLocks noChangeAspect="1" noChangeArrowheads="1"/>
        </xdr:cNvSpPr>
      </xdr:nvSpPr>
      <xdr:spPr bwMode="auto">
        <a:xfrm>
          <a:off x="5486400" y="4983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0</xdr:rowOff>
    </xdr:from>
    <xdr:to>
      <xdr:col>8</xdr:col>
      <xdr:colOff>541020</xdr:colOff>
      <xdr:row>24</xdr:row>
      <xdr:rowOff>129540</xdr:rowOff>
    </xdr:to>
    <xdr:sp macro="" textlink="">
      <xdr:nvSpPr>
        <xdr:cNvPr id="4695259" name="AutoShape 2"/>
        <xdr:cNvSpPr>
          <a:spLocks noChangeAspect="1" noChangeArrowheads="1"/>
        </xdr:cNvSpPr>
      </xdr:nvSpPr>
      <xdr:spPr bwMode="auto">
        <a:xfrm>
          <a:off x="5486400" y="49834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0</xdr:rowOff>
    </xdr:from>
    <xdr:to>
      <xdr:col>8</xdr:col>
      <xdr:colOff>609600</xdr:colOff>
      <xdr:row>24</xdr:row>
      <xdr:rowOff>175260</xdr:rowOff>
    </xdr:to>
    <xdr:sp macro="" textlink="">
      <xdr:nvSpPr>
        <xdr:cNvPr id="4695260" name="AutoShape 2"/>
        <xdr:cNvSpPr>
          <a:spLocks noChangeAspect="1" noChangeArrowheads="1"/>
        </xdr:cNvSpPr>
      </xdr:nvSpPr>
      <xdr:spPr bwMode="auto">
        <a:xfrm>
          <a:off x="5486400" y="49834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5261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5262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114300</xdr:rowOff>
    </xdr:from>
    <xdr:to>
      <xdr:col>8</xdr:col>
      <xdr:colOff>541020</xdr:colOff>
      <xdr:row>25</xdr:row>
      <xdr:rowOff>15240</xdr:rowOff>
    </xdr:to>
    <xdr:sp macro="" textlink="">
      <xdr:nvSpPr>
        <xdr:cNvPr id="4695263" name="AutoShape 2"/>
        <xdr:cNvSpPr>
          <a:spLocks noChangeAspect="1" noChangeArrowheads="1"/>
        </xdr:cNvSpPr>
      </xdr:nvSpPr>
      <xdr:spPr bwMode="auto">
        <a:xfrm>
          <a:off x="5486400" y="50977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23</xdr:row>
      <xdr:rowOff>76200</xdr:rowOff>
    </xdr:from>
    <xdr:to>
      <xdr:col>8</xdr:col>
      <xdr:colOff>609600</xdr:colOff>
      <xdr:row>25</xdr:row>
      <xdr:rowOff>15240</xdr:rowOff>
    </xdr:to>
    <xdr:sp macro="" textlink="">
      <xdr:nvSpPr>
        <xdr:cNvPr id="4695264" name="AutoShape 2"/>
        <xdr:cNvSpPr>
          <a:spLocks noChangeAspect="1" noChangeArrowheads="1"/>
        </xdr:cNvSpPr>
      </xdr:nvSpPr>
      <xdr:spPr bwMode="auto">
        <a:xfrm>
          <a:off x="5486400" y="50596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15</xdr:row>
      <xdr:rowOff>114300</xdr:rowOff>
    </xdr:from>
    <xdr:to>
      <xdr:col>8</xdr:col>
      <xdr:colOff>541020</xdr:colOff>
      <xdr:row>17</xdr:row>
      <xdr:rowOff>15240</xdr:rowOff>
    </xdr:to>
    <xdr:sp macro="" textlink="">
      <xdr:nvSpPr>
        <xdr:cNvPr id="4695265" name="AutoShape 2"/>
        <xdr:cNvSpPr>
          <a:spLocks noChangeAspect="1" noChangeArrowheads="1"/>
        </xdr:cNvSpPr>
      </xdr:nvSpPr>
      <xdr:spPr bwMode="auto">
        <a:xfrm>
          <a:off x="5486400" y="3268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15</xdr:row>
      <xdr:rowOff>114300</xdr:rowOff>
    </xdr:from>
    <xdr:to>
      <xdr:col>8</xdr:col>
      <xdr:colOff>541020</xdr:colOff>
      <xdr:row>17</xdr:row>
      <xdr:rowOff>15240</xdr:rowOff>
    </xdr:to>
    <xdr:sp macro="" textlink="">
      <xdr:nvSpPr>
        <xdr:cNvPr id="4695266" name="AutoShape 2"/>
        <xdr:cNvSpPr>
          <a:spLocks noChangeAspect="1" noChangeArrowheads="1"/>
        </xdr:cNvSpPr>
      </xdr:nvSpPr>
      <xdr:spPr bwMode="auto">
        <a:xfrm>
          <a:off x="5486400" y="3268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15</xdr:row>
      <xdr:rowOff>114300</xdr:rowOff>
    </xdr:from>
    <xdr:to>
      <xdr:col>8</xdr:col>
      <xdr:colOff>541020</xdr:colOff>
      <xdr:row>17</xdr:row>
      <xdr:rowOff>15240</xdr:rowOff>
    </xdr:to>
    <xdr:sp macro="" textlink="">
      <xdr:nvSpPr>
        <xdr:cNvPr id="4695267" name="AutoShape 2"/>
        <xdr:cNvSpPr>
          <a:spLocks noChangeAspect="1" noChangeArrowheads="1"/>
        </xdr:cNvSpPr>
      </xdr:nvSpPr>
      <xdr:spPr bwMode="auto">
        <a:xfrm>
          <a:off x="5486400" y="3268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15</xdr:row>
      <xdr:rowOff>76200</xdr:rowOff>
    </xdr:from>
    <xdr:to>
      <xdr:col>8</xdr:col>
      <xdr:colOff>609600</xdr:colOff>
      <xdr:row>17</xdr:row>
      <xdr:rowOff>15240</xdr:rowOff>
    </xdr:to>
    <xdr:sp macro="" textlink="">
      <xdr:nvSpPr>
        <xdr:cNvPr id="4695268" name="AutoShape 2"/>
        <xdr:cNvSpPr>
          <a:spLocks noChangeAspect="1" noChangeArrowheads="1"/>
        </xdr:cNvSpPr>
      </xdr:nvSpPr>
      <xdr:spPr bwMode="auto">
        <a:xfrm>
          <a:off x="5486400" y="32308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269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270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541020</xdr:colOff>
      <xdr:row>17</xdr:row>
      <xdr:rowOff>129540</xdr:rowOff>
    </xdr:to>
    <xdr:sp macro="" textlink="">
      <xdr:nvSpPr>
        <xdr:cNvPr id="4695271" name="AutoShape 2"/>
        <xdr:cNvSpPr>
          <a:spLocks noChangeAspect="1" noChangeArrowheads="1"/>
        </xdr:cNvSpPr>
      </xdr:nvSpPr>
      <xdr:spPr bwMode="auto">
        <a:xfrm>
          <a:off x="5486400" y="33832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0</xdr:rowOff>
    </xdr:from>
    <xdr:to>
      <xdr:col>8</xdr:col>
      <xdr:colOff>609600</xdr:colOff>
      <xdr:row>17</xdr:row>
      <xdr:rowOff>175260</xdr:rowOff>
    </xdr:to>
    <xdr:sp macro="" textlink="">
      <xdr:nvSpPr>
        <xdr:cNvPr id="4695272" name="AutoShape 2"/>
        <xdr:cNvSpPr>
          <a:spLocks noChangeAspect="1" noChangeArrowheads="1"/>
        </xdr:cNvSpPr>
      </xdr:nvSpPr>
      <xdr:spPr bwMode="auto">
        <a:xfrm>
          <a:off x="5486400" y="3383280"/>
          <a:ext cx="7010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273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274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114300</xdr:rowOff>
    </xdr:from>
    <xdr:to>
      <xdr:col>8</xdr:col>
      <xdr:colOff>541020</xdr:colOff>
      <xdr:row>18</xdr:row>
      <xdr:rowOff>15240</xdr:rowOff>
    </xdr:to>
    <xdr:sp macro="" textlink="">
      <xdr:nvSpPr>
        <xdr:cNvPr id="4695275" name="AutoShape 2"/>
        <xdr:cNvSpPr>
          <a:spLocks noChangeAspect="1" noChangeArrowheads="1"/>
        </xdr:cNvSpPr>
      </xdr:nvSpPr>
      <xdr:spPr bwMode="auto">
        <a:xfrm>
          <a:off x="5486400" y="34975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16</xdr:row>
      <xdr:rowOff>76200</xdr:rowOff>
    </xdr:from>
    <xdr:to>
      <xdr:col>8</xdr:col>
      <xdr:colOff>609600</xdr:colOff>
      <xdr:row>18</xdr:row>
      <xdr:rowOff>15240</xdr:rowOff>
    </xdr:to>
    <xdr:sp macro="" textlink="">
      <xdr:nvSpPr>
        <xdr:cNvPr id="4695276" name="AutoShape 2"/>
        <xdr:cNvSpPr>
          <a:spLocks noChangeAspect="1" noChangeArrowheads="1"/>
        </xdr:cNvSpPr>
      </xdr:nvSpPr>
      <xdr:spPr bwMode="auto">
        <a:xfrm>
          <a:off x="5486400" y="34594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277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278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114300</xdr:rowOff>
    </xdr:from>
    <xdr:to>
      <xdr:col>8</xdr:col>
      <xdr:colOff>541020</xdr:colOff>
      <xdr:row>12</xdr:row>
      <xdr:rowOff>15240</xdr:rowOff>
    </xdr:to>
    <xdr:sp macro="" textlink="">
      <xdr:nvSpPr>
        <xdr:cNvPr id="4695279" name="AutoShape 2"/>
        <xdr:cNvSpPr>
          <a:spLocks noChangeAspect="1" noChangeArrowheads="1"/>
        </xdr:cNvSpPr>
      </xdr:nvSpPr>
      <xdr:spPr bwMode="auto">
        <a:xfrm>
          <a:off x="5486400" y="2125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10</xdr:row>
      <xdr:rowOff>76200</xdr:rowOff>
    </xdr:from>
    <xdr:to>
      <xdr:col>8</xdr:col>
      <xdr:colOff>609600</xdr:colOff>
      <xdr:row>12</xdr:row>
      <xdr:rowOff>15240</xdr:rowOff>
    </xdr:to>
    <xdr:sp macro="" textlink="">
      <xdr:nvSpPr>
        <xdr:cNvPr id="4695280" name="AutoShape 2"/>
        <xdr:cNvSpPr>
          <a:spLocks noChangeAspect="1" noChangeArrowheads="1"/>
        </xdr:cNvSpPr>
      </xdr:nvSpPr>
      <xdr:spPr bwMode="auto">
        <a:xfrm>
          <a:off x="5486400" y="20878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281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282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114300</xdr:rowOff>
    </xdr:from>
    <xdr:to>
      <xdr:col>8</xdr:col>
      <xdr:colOff>541020</xdr:colOff>
      <xdr:row>22</xdr:row>
      <xdr:rowOff>15240</xdr:rowOff>
    </xdr:to>
    <xdr:sp macro="" textlink="">
      <xdr:nvSpPr>
        <xdr:cNvPr id="4695283" name="AutoShape 2"/>
        <xdr:cNvSpPr>
          <a:spLocks noChangeAspect="1" noChangeArrowheads="1"/>
        </xdr:cNvSpPr>
      </xdr:nvSpPr>
      <xdr:spPr bwMode="auto">
        <a:xfrm>
          <a:off x="5486400" y="4411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20</xdr:row>
      <xdr:rowOff>76200</xdr:rowOff>
    </xdr:from>
    <xdr:to>
      <xdr:col>8</xdr:col>
      <xdr:colOff>609600</xdr:colOff>
      <xdr:row>22</xdr:row>
      <xdr:rowOff>15240</xdr:rowOff>
    </xdr:to>
    <xdr:sp macro="" textlink="">
      <xdr:nvSpPr>
        <xdr:cNvPr id="4695284" name="AutoShape 2"/>
        <xdr:cNvSpPr>
          <a:spLocks noChangeAspect="1" noChangeArrowheads="1"/>
        </xdr:cNvSpPr>
      </xdr:nvSpPr>
      <xdr:spPr bwMode="auto">
        <a:xfrm>
          <a:off x="5486400" y="43738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22</xdr:row>
      <xdr:rowOff>114300</xdr:rowOff>
    </xdr:from>
    <xdr:to>
      <xdr:col>8</xdr:col>
      <xdr:colOff>541020</xdr:colOff>
      <xdr:row>24</xdr:row>
      <xdr:rowOff>15240</xdr:rowOff>
    </xdr:to>
    <xdr:sp macro="" textlink="">
      <xdr:nvSpPr>
        <xdr:cNvPr id="4695285" name="AutoShape 2"/>
        <xdr:cNvSpPr>
          <a:spLocks noChangeAspect="1" noChangeArrowheads="1"/>
        </xdr:cNvSpPr>
      </xdr:nvSpPr>
      <xdr:spPr bwMode="auto">
        <a:xfrm>
          <a:off x="5486400" y="4869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22</xdr:row>
      <xdr:rowOff>114300</xdr:rowOff>
    </xdr:from>
    <xdr:to>
      <xdr:col>8</xdr:col>
      <xdr:colOff>541020</xdr:colOff>
      <xdr:row>24</xdr:row>
      <xdr:rowOff>15240</xdr:rowOff>
    </xdr:to>
    <xdr:sp macro="" textlink="">
      <xdr:nvSpPr>
        <xdr:cNvPr id="4695286" name="AutoShape 2"/>
        <xdr:cNvSpPr>
          <a:spLocks noChangeAspect="1" noChangeArrowheads="1"/>
        </xdr:cNvSpPr>
      </xdr:nvSpPr>
      <xdr:spPr bwMode="auto">
        <a:xfrm>
          <a:off x="5486400" y="4869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22</xdr:row>
      <xdr:rowOff>114300</xdr:rowOff>
    </xdr:from>
    <xdr:to>
      <xdr:col>8</xdr:col>
      <xdr:colOff>541020</xdr:colOff>
      <xdr:row>24</xdr:row>
      <xdr:rowOff>15240</xdr:rowOff>
    </xdr:to>
    <xdr:sp macro="" textlink="">
      <xdr:nvSpPr>
        <xdr:cNvPr id="4695287" name="AutoShape 2"/>
        <xdr:cNvSpPr>
          <a:spLocks noChangeAspect="1" noChangeArrowheads="1"/>
        </xdr:cNvSpPr>
      </xdr:nvSpPr>
      <xdr:spPr bwMode="auto">
        <a:xfrm>
          <a:off x="5486400" y="4869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22</xdr:row>
      <xdr:rowOff>76200</xdr:rowOff>
    </xdr:from>
    <xdr:to>
      <xdr:col>8</xdr:col>
      <xdr:colOff>609600</xdr:colOff>
      <xdr:row>24</xdr:row>
      <xdr:rowOff>15240</xdr:rowOff>
    </xdr:to>
    <xdr:sp macro="" textlink="">
      <xdr:nvSpPr>
        <xdr:cNvPr id="4695288" name="AutoShape 2"/>
        <xdr:cNvSpPr>
          <a:spLocks noChangeAspect="1" noChangeArrowheads="1"/>
        </xdr:cNvSpPr>
      </xdr:nvSpPr>
      <xdr:spPr bwMode="auto">
        <a:xfrm>
          <a:off x="5486400" y="48310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30</xdr:row>
      <xdr:rowOff>114300</xdr:rowOff>
    </xdr:from>
    <xdr:to>
      <xdr:col>8</xdr:col>
      <xdr:colOff>541020</xdr:colOff>
      <xdr:row>32</xdr:row>
      <xdr:rowOff>15240</xdr:rowOff>
    </xdr:to>
    <xdr:sp macro="" textlink="">
      <xdr:nvSpPr>
        <xdr:cNvPr id="4695289" name="AutoShape 2"/>
        <xdr:cNvSpPr>
          <a:spLocks noChangeAspect="1" noChangeArrowheads="1"/>
        </xdr:cNvSpPr>
      </xdr:nvSpPr>
      <xdr:spPr bwMode="auto">
        <a:xfrm>
          <a:off x="5486400" y="6697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30</xdr:row>
      <xdr:rowOff>114300</xdr:rowOff>
    </xdr:from>
    <xdr:to>
      <xdr:col>8</xdr:col>
      <xdr:colOff>541020</xdr:colOff>
      <xdr:row>32</xdr:row>
      <xdr:rowOff>15240</xdr:rowOff>
    </xdr:to>
    <xdr:sp macro="" textlink="">
      <xdr:nvSpPr>
        <xdr:cNvPr id="4695290" name="AutoShape 2"/>
        <xdr:cNvSpPr>
          <a:spLocks noChangeAspect="1" noChangeArrowheads="1"/>
        </xdr:cNvSpPr>
      </xdr:nvSpPr>
      <xdr:spPr bwMode="auto">
        <a:xfrm>
          <a:off x="5486400" y="6697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30</xdr:row>
      <xdr:rowOff>114300</xdr:rowOff>
    </xdr:from>
    <xdr:to>
      <xdr:col>8</xdr:col>
      <xdr:colOff>541020</xdr:colOff>
      <xdr:row>32</xdr:row>
      <xdr:rowOff>15240</xdr:rowOff>
    </xdr:to>
    <xdr:sp macro="" textlink="">
      <xdr:nvSpPr>
        <xdr:cNvPr id="4695291" name="AutoShape 2"/>
        <xdr:cNvSpPr>
          <a:spLocks noChangeAspect="1" noChangeArrowheads="1"/>
        </xdr:cNvSpPr>
      </xdr:nvSpPr>
      <xdr:spPr bwMode="auto">
        <a:xfrm>
          <a:off x="5486400" y="66979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30</xdr:row>
      <xdr:rowOff>76200</xdr:rowOff>
    </xdr:from>
    <xdr:to>
      <xdr:col>8</xdr:col>
      <xdr:colOff>609600</xdr:colOff>
      <xdr:row>32</xdr:row>
      <xdr:rowOff>15240</xdr:rowOff>
    </xdr:to>
    <xdr:sp macro="" textlink="">
      <xdr:nvSpPr>
        <xdr:cNvPr id="4695292" name="AutoShape 2"/>
        <xdr:cNvSpPr>
          <a:spLocks noChangeAspect="1" noChangeArrowheads="1"/>
        </xdr:cNvSpPr>
      </xdr:nvSpPr>
      <xdr:spPr bwMode="auto">
        <a:xfrm>
          <a:off x="5486400" y="66598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5293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5294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114300</xdr:rowOff>
    </xdr:from>
    <xdr:to>
      <xdr:col>8</xdr:col>
      <xdr:colOff>541020</xdr:colOff>
      <xdr:row>19</xdr:row>
      <xdr:rowOff>15240</xdr:rowOff>
    </xdr:to>
    <xdr:sp macro="" textlink="">
      <xdr:nvSpPr>
        <xdr:cNvPr id="4695295" name="AutoShape 2"/>
        <xdr:cNvSpPr>
          <a:spLocks noChangeAspect="1" noChangeArrowheads="1"/>
        </xdr:cNvSpPr>
      </xdr:nvSpPr>
      <xdr:spPr bwMode="auto">
        <a:xfrm>
          <a:off x="5486400" y="3726180"/>
          <a:ext cx="6324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419100</xdr:colOff>
      <xdr:row>17</xdr:row>
      <xdr:rowOff>76200</xdr:rowOff>
    </xdr:from>
    <xdr:to>
      <xdr:col>8</xdr:col>
      <xdr:colOff>609600</xdr:colOff>
      <xdr:row>19</xdr:row>
      <xdr:rowOff>15240</xdr:rowOff>
    </xdr:to>
    <xdr:sp macro="" textlink="">
      <xdr:nvSpPr>
        <xdr:cNvPr id="4695296" name="AutoShape 2"/>
        <xdr:cNvSpPr>
          <a:spLocks noChangeAspect="1" noChangeArrowheads="1"/>
        </xdr:cNvSpPr>
      </xdr:nvSpPr>
      <xdr:spPr bwMode="auto">
        <a:xfrm>
          <a:off x="5486400" y="3688080"/>
          <a:ext cx="7010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30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31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32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33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34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35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36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37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38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39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40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41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42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43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44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45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46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47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48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49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50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51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52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53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54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55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56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57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33</xdr:row>
      <xdr:rowOff>91440</xdr:rowOff>
    </xdr:from>
    <xdr:to>
      <xdr:col>7</xdr:col>
      <xdr:colOff>624840</xdr:colOff>
      <xdr:row>35</xdr:row>
      <xdr:rowOff>38100</xdr:rowOff>
    </xdr:to>
    <xdr:sp macro="" textlink="">
      <xdr:nvSpPr>
        <xdr:cNvPr id="4688658" name="AutoShape 2"/>
        <xdr:cNvSpPr>
          <a:spLocks noChangeAspect="1" noChangeArrowheads="1"/>
        </xdr:cNvSpPr>
      </xdr:nvSpPr>
      <xdr:spPr bwMode="auto">
        <a:xfrm>
          <a:off x="5494020" y="7353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33</xdr:row>
      <xdr:rowOff>106680</xdr:rowOff>
    </xdr:from>
    <xdr:to>
      <xdr:col>7</xdr:col>
      <xdr:colOff>624840</xdr:colOff>
      <xdr:row>35</xdr:row>
      <xdr:rowOff>45720</xdr:rowOff>
    </xdr:to>
    <xdr:sp macro="" textlink="">
      <xdr:nvSpPr>
        <xdr:cNvPr id="4688659" name="AutoShape 2"/>
        <xdr:cNvSpPr>
          <a:spLocks noChangeAspect="1" noChangeArrowheads="1"/>
        </xdr:cNvSpPr>
      </xdr:nvSpPr>
      <xdr:spPr bwMode="auto">
        <a:xfrm>
          <a:off x="5494020" y="73685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33</xdr:row>
      <xdr:rowOff>121920</xdr:rowOff>
    </xdr:from>
    <xdr:to>
      <xdr:col>7</xdr:col>
      <xdr:colOff>624840</xdr:colOff>
      <xdr:row>35</xdr:row>
      <xdr:rowOff>68580</xdr:rowOff>
    </xdr:to>
    <xdr:sp macro="" textlink="">
      <xdr:nvSpPr>
        <xdr:cNvPr id="4688660" name="AutoShape 2"/>
        <xdr:cNvSpPr>
          <a:spLocks noChangeAspect="1" noChangeArrowheads="1"/>
        </xdr:cNvSpPr>
      </xdr:nvSpPr>
      <xdr:spPr bwMode="auto">
        <a:xfrm>
          <a:off x="5494020" y="73837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33</xdr:row>
      <xdr:rowOff>45720</xdr:rowOff>
    </xdr:from>
    <xdr:to>
      <xdr:col>7</xdr:col>
      <xdr:colOff>624840</xdr:colOff>
      <xdr:row>34</xdr:row>
      <xdr:rowOff>220980</xdr:rowOff>
    </xdr:to>
    <xdr:sp macro="" textlink="">
      <xdr:nvSpPr>
        <xdr:cNvPr id="4688661" name="AutoShape 2"/>
        <xdr:cNvSpPr>
          <a:spLocks noChangeAspect="1" noChangeArrowheads="1"/>
        </xdr:cNvSpPr>
      </xdr:nvSpPr>
      <xdr:spPr bwMode="auto">
        <a:xfrm>
          <a:off x="5494020" y="73075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62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63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64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65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66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67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68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69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70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71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72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73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74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75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76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77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78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79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80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81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82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83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84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9</xdr:row>
      <xdr:rowOff>106680</xdr:rowOff>
    </xdr:from>
    <xdr:to>
      <xdr:col>7</xdr:col>
      <xdr:colOff>624840</xdr:colOff>
      <xdr:row>11</xdr:row>
      <xdr:rowOff>15240</xdr:rowOff>
    </xdr:to>
    <xdr:sp macro="" textlink="">
      <xdr:nvSpPr>
        <xdr:cNvPr id="4688685" name="AutoShape 2"/>
        <xdr:cNvSpPr>
          <a:spLocks noChangeAspect="1" noChangeArrowheads="1"/>
        </xdr:cNvSpPr>
      </xdr:nvSpPr>
      <xdr:spPr bwMode="auto">
        <a:xfrm>
          <a:off x="5494020" y="197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9</xdr:row>
      <xdr:rowOff>121920</xdr:rowOff>
    </xdr:from>
    <xdr:to>
      <xdr:col>7</xdr:col>
      <xdr:colOff>624840</xdr:colOff>
      <xdr:row>11</xdr:row>
      <xdr:rowOff>38100</xdr:rowOff>
    </xdr:to>
    <xdr:sp macro="" textlink="">
      <xdr:nvSpPr>
        <xdr:cNvPr id="4688686" name="AutoShape 2"/>
        <xdr:cNvSpPr>
          <a:spLocks noChangeAspect="1" noChangeArrowheads="1"/>
        </xdr:cNvSpPr>
      </xdr:nvSpPr>
      <xdr:spPr bwMode="auto">
        <a:xfrm>
          <a:off x="5494020" y="198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9</xdr:row>
      <xdr:rowOff>99060</xdr:rowOff>
    </xdr:from>
    <xdr:to>
      <xdr:col>7</xdr:col>
      <xdr:colOff>624840</xdr:colOff>
      <xdr:row>11</xdr:row>
      <xdr:rowOff>7620</xdr:rowOff>
    </xdr:to>
    <xdr:sp macro="" textlink="">
      <xdr:nvSpPr>
        <xdr:cNvPr id="4688687" name="AutoShape 2"/>
        <xdr:cNvSpPr>
          <a:spLocks noChangeAspect="1" noChangeArrowheads="1"/>
        </xdr:cNvSpPr>
      </xdr:nvSpPr>
      <xdr:spPr bwMode="auto">
        <a:xfrm>
          <a:off x="5494020" y="196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688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689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690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691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692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693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694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695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696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697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698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699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700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701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702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703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704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705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706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707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708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709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710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711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712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13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14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15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16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17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18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19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20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21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22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23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24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25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26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27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28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29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30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31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32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33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34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35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36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37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38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39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40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41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42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43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44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45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46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47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48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49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50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51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52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53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54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55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56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57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58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59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60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61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62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63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88764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88765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88766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67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68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69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70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71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72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73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74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75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76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77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78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79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80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81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82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83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84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85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86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87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88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89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88790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88791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88792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793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794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795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796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797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798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799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00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01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02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03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04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05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06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07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08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09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10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11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12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13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14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15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16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36</xdr:row>
      <xdr:rowOff>121920</xdr:rowOff>
    </xdr:from>
    <xdr:to>
      <xdr:col>7</xdr:col>
      <xdr:colOff>624840</xdr:colOff>
      <xdr:row>38</xdr:row>
      <xdr:rowOff>38100</xdr:rowOff>
    </xdr:to>
    <xdr:sp macro="" textlink="">
      <xdr:nvSpPr>
        <xdr:cNvPr id="4688817" name="AutoShape 2"/>
        <xdr:cNvSpPr>
          <a:spLocks noChangeAspect="1" noChangeArrowheads="1"/>
        </xdr:cNvSpPr>
      </xdr:nvSpPr>
      <xdr:spPr bwMode="auto">
        <a:xfrm>
          <a:off x="5494020" y="80391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36</xdr:row>
      <xdr:rowOff>99060</xdr:rowOff>
    </xdr:from>
    <xdr:to>
      <xdr:col>7</xdr:col>
      <xdr:colOff>624840</xdr:colOff>
      <xdr:row>38</xdr:row>
      <xdr:rowOff>7620</xdr:rowOff>
    </xdr:to>
    <xdr:sp macro="" textlink="">
      <xdr:nvSpPr>
        <xdr:cNvPr id="4688818" name="AutoShape 2"/>
        <xdr:cNvSpPr>
          <a:spLocks noChangeAspect="1" noChangeArrowheads="1"/>
        </xdr:cNvSpPr>
      </xdr:nvSpPr>
      <xdr:spPr bwMode="auto">
        <a:xfrm>
          <a:off x="5494020" y="80162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36</xdr:row>
      <xdr:rowOff>106680</xdr:rowOff>
    </xdr:from>
    <xdr:to>
      <xdr:col>7</xdr:col>
      <xdr:colOff>624840</xdr:colOff>
      <xdr:row>38</xdr:row>
      <xdr:rowOff>15240</xdr:rowOff>
    </xdr:to>
    <xdr:sp macro="" textlink="">
      <xdr:nvSpPr>
        <xdr:cNvPr id="4688819" name="AutoShape 2"/>
        <xdr:cNvSpPr>
          <a:spLocks noChangeAspect="1" noChangeArrowheads="1"/>
        </xdr:cNvSpPr>
      </xdr:nvSpPr>
      <xdr:spPr bwMode="auto">
        <a:xfrm>
          <a:off x="5494020" y="80238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20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21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22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23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24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25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26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27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28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29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30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31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32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33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34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35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36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37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38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39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40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41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42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43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44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45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46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47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48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49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50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51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52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53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54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55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56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57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58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59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60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61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62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63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64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65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66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67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68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69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5</xdr:row>
      <xdr:rowOff>0</xdr:rowOff>
    </xdr:from>
    <xdr:to>
      <xdr:col>7</xdr:col>
      <xdr:colOff>624840</xdr:colOff>
      <xdr:row>6</xdr:row>
      <xdr:rowOff>152400</xdr:rowOff>
    </xdr:to>
    <xdr:sp macro="" textlink="">
      <xdr:nvSpPr>
        <xdr:cNvPr id="4688870" name="AutoShape 2"/>
        <xdr:cNvSpPr>
          <a:spLocks noChangeAspect="1" noChangeArrowheads="1"/>
        </xdr:cNvSpPr>
      </xdr:nvSpPr>
      <xdr:spPr bwMode="auto">
        <a:xfrm>
          <a:off x="549402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1082040</xdr:colOff>
      <xdr:row>5</xdr:row>
      <xdr:rowOff>0</xdr:rowOff>
    </xdr:from>
    <xdr:to>
      <xdr:col>8</xdr:col>
      <xdr:colOff>441960</xdr:colOff>
      <xdr:row>6</xdr:row>
      <xdr:rowOff>152400</xdr:rowOff>
    </xdr:to>
    <xdr:sp macro="" textlink="">
      <xdr:nvSpPr>
        <xdr:cNvPr id="4688871" name="AutoShape 2"/>
        <xdr:cNvSpPr>
          <a:spLocks noChangeAspect="1" noChangeArrowheads="1"/>
        </xdr:cNvSpPr>
      </xdr:nvSpPr>
      <xdr:spPr bwMode="auto">
        <a:xfrm>
          <a:off x="657606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5</xdr:row>
      <xdr:rowOff>0</xdr:rowOff>
    </xdr:from>
    <xdr:to>
      <xdr:col>8</xdr:col>
      <xdr:colOff>350520</xdr:colOff>
      <xdr:row>6</xdr:row>
      <xdr:rowOff>152400</xdr:rowOff>
    </xdr:to>
    <xdr:sp macro="" textlink="">
      <xdr:nvSpPr>
        <xdr:cNvPr id="4688872" name="AutoShape 2"/>
        <xdr:cNvSpPr>
          <a:spLocks noChangeAspect="1" noChangeArrowheads="1"/>
        </xdr:cNvSpPr>
      </xdr:nvSpPr>
      <xdr:spPr bwMode="auto">
        <a:xfrm>
          <a:off x="649224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73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74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75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76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77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78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79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80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81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82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83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84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85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86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87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88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89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90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91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92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88893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88894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88895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96064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16</xdr:row>
      <xdr:rowOff>121920</xdr:rowOff>
    </xdr:from>
    <xdr:to>
      <xdr:col>7</xdr:col>
      <xdr:colOff>624840</xdr:colOff>
      <xdr:row>18</xdr:row>
      <xdr:rowOff>38100</xdr:rowOff>
    </xdr:to>
    <xdr:sp macro="" textlink="">
      <xdr:nvSpPr>
        <xdr:cNvPr id="4696065" name="AutoShape 2"/>
        <xdr:cNvSpPr>
          <a:spLocks noChangeAspect="1" noChangeArrowheads="1"/>
        </xdr:cNvSpPr>
      </xdr:nvSpPr>
      <xdr:spPr bwMode="auto">
        <a:xfrm>
          <a:off x="549402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16</xdr:row>
      <xdr:rowOff>99060</xdr:rowOff>
    </xdr:from>
    <xdr:to>
      <xdr:col>7</xdr:col>
      <xdr:colOff>624840</xdr:colOff>
      <xdr:row>18</xdr:row>
      <xdr:rowOff>7620</xdr:rowOff>
    </xdr:to>
    <xdr:sp macro="" textlink="">
      <xdr:nvSpPr>
        <xdr:cNvPr id="4696066" name="AutoShape 2"/>
        <xdr:cNvSpPr>
          <a:spLocks noChangeAspect="1" noChangeArrowheads="1"/>
        </xdr:cNvSpPr>
      </xdr:nvSpPr>
      <xdr:spPr bwMode="auto">
        <a:xfrm>
          <a:off x="549402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16</xdr:row>
      <xdr:rowOff>106680</xdr:rowOff>
    </xdr:from>
    <xdr:to>
      <xdr:col>7</xdr:col>
      <xdr:colOff>624840</xdr:colOff>
      <xdr:row>18</xdr:row>
      <xdr:rowOff>15240</xdr:rowOff>
    </xdr:to>
    <xdr:sp macro="" textlink="">
      <xdr:nvSpPr>
        <xdr:cNvPr id="4696067" name="AutoShape 2"/>
        <xdr:cNvSpPr>
          <a:spLocks noChangeAspect="1" noChangeArrowheads="1"/>
        </xdr:cNvSpPr>
      </xdr:nvSpPr>
      <xdr:spPr bwMode="auto">
        <a:xfrm>
          <a:off x="549402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68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69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70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71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72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73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74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75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76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77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78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79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80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81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82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83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84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85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86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87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88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89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90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91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23</xdr:row>
      <xdr:rowOff>121920</xdr:rowOff>
    </xdr:from>
    <xdr:to>
      <xdr:col>7</xdr:col>
      <xdr:colOff>624840</xdr:colOff>
      <xdr:row>25</xdr:row>
      <xdr:rowOff>38100</xdr:rowOff>
    </xdr:to>
    <xdr:sp macro="" textlink="">
      <xdr:nvSpPr>
        <xdr:cNvPr id="4696092" name="AutoShape 2"/>
        <xdr:cNvSpPr>
          <a:spLocks noChangeAspect="1" noChangeArrowheads="1"/>
        </xdr:cNvSpPr>
      </xdr:nvSpPr>
      <xdr:spPr bwMode="auto">
        <a:xfrm>
          <a:off x="5494020" y="5128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23</xdr:row>
      <xdr:rowOff>99060</xdr:rowOff>
    </xdr:from>
    <xdr:to>
      <xdr:col>7</xdr:col>
      <xdr:colOff>624840</xdr:colOff>
      <xdr:row>25</xdr:row>
      <xdr:rowOff>7620</xdr:rowOff>
    </xdr:to>
    <xdr:sp macro="" textlink="">
      <xdr:nvSpPr>
        <xdr:cNvPr id="4696093" name="AutoShape 2"/>
        <xdr:cNvSpPr>
          <a:spLocks noChangeAspect="1" noChangeArrowheads="1"/>
        </xdr:cNvSpPr>
      </xdr:nvSpPr>
      <xdr:spPr bwMode="auto">
        <a:xfrm>
          <a:off x="5494020" y="5105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23</xdr:row>
      <xdr:rowOff>106680</xdr:rowOff>
    </xdr:from>
    <xdr:to>
      <xdr:col>7</xdr:col>
      <xdr:colOff>624840</xdr:colOff>
      <xdr:row>25</xdr:row>
      <xdr:rowOff>15240</xdr:rowOff>
    </xdr:to>
    <xdr:sp macro="" textlink="">
      <xdr:nvSpPr>
        <xdr:cNvPr id="4696094" name="AutoShape 2"/>
        <xdr:cNvSpPr>
          <a:spLocks noChangeAspect="1" noChangeArrowheads="1"/>
        </xdr:cNvSpPr>
      </xdr:nvSpPr>
      <xdr:spPr bwMode="auto">
        <a:xfrm>
          <a:off x="5494020" y="5113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095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096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097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098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099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00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01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02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03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04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05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06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07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08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09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10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11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12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13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14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15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16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17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18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30</xdr:row>
      <xdr:rowOff>121920</xdr:rowOff>
    </xdr:from>
    <xdr:to>
      <xdr:col>7</xdr:col>
      <xdr:colOff>624840</xdr:colOff>
      <xdr:row>32</xdr:row>
      <xdr:rowOff>38100</xdr:rowOff>
    </xdr:to>
    <xdr:sp macro="" textlink="">
      <xdr:nvSpPr>
        <xdr:cNvPr id="4696119" name="AutoShape 2"/>
        <xdr:cNvSpPr>
          <a:spLocks noChangeAspect="1" noChangeArrowheads="1"/>
        </xdr:cNvSpPr>
      </xdr:nvSpPr>
      <xdr:spPr bwMode="auto">
        <a:xfrm>
          <a:off x="5494020" y="669798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30</xdr:row>
      <xdr:rowOff>99060</xdr:rowOff>
    </xdr:from>
    <xdr:to>
      <xdr:col>7</xdr:col>
      <xdr:colOff>624840</xdr:colOff>
      <xdr:row>32</xdr:row>
      <xdr:rowOff>7620</xdr:rowOff>
    </xdr:to>
    <xdr:sp macro="" textlink="">
      <xdr:nvSpPr>
        <xdr:cNvPr id="4696120" name="AutoShape 2"/>
        <xdr:cNvSpPr>
          <a:spLocks noChangeAspect="1" noChangeArrowheads="1"/>
        </xdr:cNvSpPr>
      </xdr:nvSpPr>
      <xdr:spPr bwMode="auto">
        <a:xfrm>
          <a:off x="5494020" y="66751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30</xdr:row>
      <xdr:rowOff>106680</xdr:rowOff>
    </xdr:from>
    <xdr:to>
      <xdr:col>7</xdr:col>
      <xdr:colOff>624840</xdr:colOff>
      <xdr:row>32</xdr:row>
      <xdr:rowOff>15240</xdr:rowOff>
    </xdr:to>
    <xdr:sp macro="" textlink="">
      <xdr:nvSpPr>
        <xdr:cNvPr id="4696121" name="AutoShape 2"/>
        <xdr:cNvSpPr>
          <a:spLocks noChangeAspect="1" noChangeArrowheads="1"/>
        </xdr:cNvSpPr>
      </xdr:nvSpPr>
      <xdr:spPr bwMode="auto">
        <a:xfrm>
          <a:off x="5494020" y="66827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22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23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24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25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26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27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28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29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30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31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32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33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34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35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36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37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38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39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40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41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42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43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44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45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37</xdr:row>
      <xdr:rowOff>121920</xdr:rowOff>
    </xdr:from>
    <xdr:to>
      <xdr:col>7</xdr:col>
      <xdr:colOff>624840</xdr:colOff>
      <xdr:row>39</xdr:row>
      <xdr:rowOff>38100</xdr:rowOff>
    </xdr:to>
    <xdr:sp macro="" textlink="">
      <xdr:nvSpPr>
        <xdr:cNvPr id="4696146" name="AutoShape 2"/>
        <xdr:cNvSpPr>
          <a:spLocks noChangeAspect="1" noChangeArrowheads="1"/>
        </xdr:cNvSpPr>
      </xdr:nvSpPr>
      <xdr:spPr bwMode="auto">
        <a:xfrm>
          <a:off x="5494020" y="82677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37</xdr:row>
      <xdr:rowOff>99060</xdr:rowOff>
    </xdr:from>
    <xdr:to>
      <xdr:col>7</xdr:col>
      <xdr:colOff>624840</xdr:colOff>
      <xdr:row>39</xdr:row>
      <xdr:rowOff>7620</xdr:rowOff>
    </xdr:to>
    <xdr:sp macro="" textlink="">
      <xdr:nvSpPr>
        <xdr:cNvPr id="4696147" name="AutoShape 2"/>
        <xdr:cNvSpPr>
          <a:spLocks noChangeAspect="1" noChangeArrowheads="1"/>
        </xdr:cNvSpPr>
      </xdr:nvSpPr>
      <xdr:spPr bwMode="auto">
        <a:xfrm>
          <a:off x="5494020" y="824484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37</xdr:row>
      <xdr:rowOff>106680</xdr:rowOff>
    </xdr:from>
    <xdr:to>
      <xdr:col>7</xdr:col>
      <xdr:colOff>624840</xdr:colOff>
      <xdr:row>39</xdr:row>
      <xdr:rowOff>15240</xdr:rowOff>
    </xdr:to>
    <xdr:sp macro="" textlink="">
      <xdr:nvSpPr>
        <xdr:cNvPr id="4696148" name="AutoShape 2"/>
        <xdr:cNvSpPr>
          <a:spLocks noChangeAspect="1" noChangeArrowheads="1"/>
        </xdr:cNvSpPr>
      </xdr:nvSpPr>
      <xdr:spPr bwMode="auto">
        <a:xfrm>
          <a:off x="5494020" y="82524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49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50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51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52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53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54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55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56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57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58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59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60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61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62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63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64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65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66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67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68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69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70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71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72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73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74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75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76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40</xdr:row>
      <xdr:rowOff>91440</xdr:rowOff>
    </xdr:from>
    <xdr:to>
      <xdr:col>7</xdr:col>
      <xdr:colOff>624840</xdr:colOff>
      <xdr:row>42</xdr:row>
      <xdr:rowOff>38100</xdr:rowOff>
    </xdr:to>
    <xdr:sp macro="" textlink="">
      <xdr:nvSpPr>
        <xdr:cNvPr id="4696177" name="AutoShape 2"/>
        <xdr:cNvSpPr>
          <a:spLocks noChangeAspect="1" noChangeArrowheads="1"/>
        </xdr:cNvSpPr>
      </xdr:nvSpPr>
      <xdr:spPr bwMode="auto">
        <a:xfrm>
          <a:off x="5494020" y="89230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40</xdr:row>
      <xdr:rowOff>106680</xdr:rowOff>
    </xdr:from>
    <xdr:to>
      <xdr:col>7</xdr:col>
      <xdr:colOff>624840</xdr:colOff>
      <xdr:row>42</xdr:row>
      <xdr:rowOff>45720</xdr:rowOff>
    </xdr:to>
    <xdr:sp macro="" textlink="">
      <xdr:nvSpPr>
        <xdr:cNvPr id="4696178" name="AutoShape 2"/>
        <xdr:cNvSpPr>
          <a:spLocks noChangeAspect="1" noChangeArrowheads="1"/>
        </xdr:cNvSpPr>
      </xdr:nvSpPr>
      <xdr:spPr bwMode="auto">
        <a:xfrm>
          <a:off x="5494020" y="89382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40</xdr:row>
      <xdr:rowOff>121920</xdr:rowOff>
    </xdr:from>
    <xdr:to>
      <xdr:col>7</xdr:col>
      <xdr:colOff>624840</xdr:colOff>
      <xdr:row>42</xdr:row>
      <xdr:rowOff>68580</xdr:rowOff>
    </xdr:to>
    <xdr:sp macro="" textlink="">
      <xdr:nvSpPr>
        <xdr:cNvPr id="4696179" name="AutoShape 2"/>
        <xdr:cNvSpPr>
          <a:spLocks noChangeAspect="1" noChangeArrowheads="1"/>
        </xdr:cNvSpPr>
      </xdr:nvSpPr>
      <xdr:spPr bwMode="auto">
        <a:xfrm>
          <a:off x="5494020" y="89535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40</xdr:row>
      <xdr:rowOff>45720</xdr:rowOff>
    </xdr:from>
    <xdr:to>
      <xdr:col>7</xdr:col>
      <xdr:colOff>624840</xdr:colOff>
      <xdr:row>41</xdr:row>
      <xdr:rowOff>220980</xdr:rowOff>
    </xdr:to>
    <xdr:sp macro="" textlink="">
      <xdr:nvSpPr>
        <xdr:cNvPr id="4696180" name="AutoShape 2"/>
        <xdr:cNvSpPr>
          <a:spLocks noChangeAspect="1" noChangeArrowheads="1"/>
        </xdr:cNvSpPr>
      </xdr:nvSpPr>
      <xdr:spPr bwMode="auto">
        <a:xfrm>
          <a:off x="5494020" y="88773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81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82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83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84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85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86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87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88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89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90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91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92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93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94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95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96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197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198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199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200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201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202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203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204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43</xdr:row>
      <xdr:rowOff>121920</xdr:rowOff>
    </xdr:from>
    <xdr:to>
      <xdr:col>7</xdr:col>
      <xdr:colOff>624840</xdr:colOff>
      <xdr:row>45</xdr:row>
      <xdr:rowOff>38100</xdr:rowOff>
    </xdr:to>
    <xdr:sp macro="" textlink="">
      <xdr:nvSpPr>
        <xdr:cNvPr id="4696205" name="AutoShape 2"/>
        <xdr:cNvSpPr>
          <a:spLocks noChangeAspect="1" noChangeArrowheads="1"/>
        </xdr:cNvSpPr>
      </xdr:nvSpPr>
      <xdr:spPr bwMode="auto">
        <a:xfrm>
          <a:off x="5494020" y="9608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43</xdr:row>
      <xdr:rowOff>99060</xdr:rowOff>
    </xdr:from>
    <xdr:to>
      <xdr:col>7</xdr:col>
      <xdr:colOff>624840</xdr:colOff>
      <xdr:row>45</xdr:row>
      <xdr:rowOff>7620</xdr:rowOff>
    </xdr:to>
    <xdr:sp macro="" textlink="">
      <xdr:nvSpPr>
        <xdr:cNvPr id="4696206" name="AutoShape 2"/>
        <xdr:cNvSpPr>
          <a:spLocks noChangeAspect="1" noChangeArrowheads="1"/>
        </xdr:cNvSpPr>
      </xdr:nvSpPr>
      <xdr:spPr bwMode="auto">
        <a:xfrm>
          <a:off x="5494020" y="9585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43</xdr:row>
      <xdr:rowOff>106680</xdr:rowOff>
    </xdr:from>
    <xdr:to>
      <xdr:col>7</xdr:col>
      <xdr:colOff>624840</xdr:colOff>
      <xdr:row>45</xdr:row>
      <xdr:rowOff>15240</xdr:rowOff>
    </xdr:to>
    <xdr:sp macro="" textlink="">
      <xdr:nvSpPr>
        <xdr:cNvPr id="4696207" name="AutoShape 2"/>
        <xdr:cNvSpPr>
          <a:spLocks noChangeAspect="1" noChangeArrowheads="1"/>
        </xdr:cNvSpPr>
      </xdr:nvSpPr>
      <xdr:spPr bwMode="auto">
        <a:xfrm>
          <a:off x="5494020" y="9593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08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09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10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11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12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13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14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15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16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17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18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19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20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21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22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23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24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25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26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27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28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29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30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31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1089660</xdr:colOff>
      <xdr:row>44</xdr:row>
      <xdr:rowOff>121920</xdr:rowOff>
    </xdr:from>
    <xdr:to>
      <xdr:col>7</xdr:col>
      <xdr:colOff>624840</xdr:colOff>
      <xdr:row>46</xdr:row>
      <xdr:rowOff>38100</xdr:rowOff>
    </xdr:to>
    <xdr:sp macro="" textlink="">
      <xdr:nvSpPr>
        <xdr:cNvPr id="4696232" name="AutoShape 2"/>
        <xdr:cNvSpPr>
          <a:spLocks noChangeAspect="1" noChangeArrowheads="1"/>
        </xdr:cNvSpPr>
      </xdr:nvSpPr>
      <xdr:spPr bwMode="auto">
        <a:xfrm>
          <a:off x="5494020" y="98374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998220</xdr:colOff>
      <xdr:row>44</xdr:row>
      <xdr:rowOff>99060</xdr:rowOff>
    </xdr:from>
    <xdr:to>
      <xdr:col>7</xdr:col>
      <xdr:colOff>624840</xdr:colOff>
      <xdr:row>46</xdr:row>
      <xdr:rowOff>7620</xdr:rowOff>
    </xdr:to>
    <xdr:sp macro="" textlink="">
      <xdr:nvSpPr>
        <xdr:cNvPr id="4696233" name="AutoShape 2"/>
        <xdr:cNvSpPr>
          <a:spLocks noChangeAspect="1" noChangeArrowheads="1"/>
        </xdr:cNvSpPr>
      </xdr:nvSpPr>
      <xdr:spPr bwMode="auto">
        <a:xfrm>
          <a:off x="5494020" y="98145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952500</xdr:colOff>
      <xdr:row>44</xdr:row>
      <xdr:rowOff>106680</xdr:rowOff>
    </xdr:from>
    <xdr:to>
      <xdr:col>7</xdr:col>
      <xdr:colOff>624840</xdr:colOff>
      <xdr:row>46</xdr:row>
      <xdr:rowOff>15240</xdr:rowOff>
    </xdr:to>
    <xdr:sp macro="" textlink="">
      <xdr:nvSpPr>
        <xdr:cNvPr id="4696234" name="AutoShape 2"/>
        <xdr:cNvSpPr>
          <a:spLocks noChangeAspect="1" noChangeArrowheads="1"/>
        </xdr:cNvSpPr>
      </xdr:nvSpPr>
      <xdr:spPr bwMode="auto">
        <a:xfrm>
          <a:off x="5494020" y="98221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37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38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39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0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1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2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3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4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5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6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7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8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49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0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1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2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3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4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5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6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7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8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59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0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1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2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3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4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5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6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7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624840</xdr:colOff>
      <xdr:row>26</xdr:row>
      <xdr:rowOff>144780</xdr:rowOff>
    </xdr:to>
    <xdr:sp macro="" textlink="">
      <xdr:nvSpPr>
        <xdr:cNvPr id="4689568" name="AutoShape 2"/>
        <xdr:cNvSpPr>
          <a:spLocks noChangeAspect="1" noChangeArrowheads="1"/>
        </xdr:cNvSpPr>
      </xdr:nvSpPr>
      <xdr:spPr bwMode="auto">
        <a:xfrm>
          <a:off x="6050280" y="5463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69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70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71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72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73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74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75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76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77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78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79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80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81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82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83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84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85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86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87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88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89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90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91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89592" name="AutoShape 2"/>
        <xdr:cNvSpPr>
          <a:spLocks noChangeAspect="1" noChangeArrowheads="1"/>
        </xdr:cNvSpPr>
      </xdr:nvSpPr>
      <xdr:spPr bwMode="auto">
        <a:xfrm>
          <a:off x="605028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89593" name="AutoShape 2"/>
        <xdr:cNvSpPr>
          <a:spLocks noChangeAspect="1" noChangeArrowheads="1"/>
        </xdr:cNvSpPr>
      </xdr:nvSpPr>
      <xdr:spPr bwMode="auto">
        <a:xfrm>
          <a:off x="605028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89594" name="AutoShape 2"/>
        <xdr:cNvSpPr>
          <a:spLocks noChangeAspect="1" noChangeArrowheads="1"/>
        </xdr:cNvSpPr>
      </xdr:nvSpPr>
      <xdr:spPr bwMode="auto">
        <a:xfrm>
          <a:off x="605028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595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596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597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598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599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00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01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02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03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04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05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06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07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08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09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10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11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12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13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14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15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16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617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618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619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20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21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22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23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24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25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26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27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28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29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30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31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32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33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34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35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36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37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38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39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40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41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42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43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44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45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46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47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48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49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50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51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52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53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54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55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56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57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58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59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60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61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62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63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64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65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66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67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68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69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70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671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672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673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74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75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76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77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78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79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80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81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82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83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84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85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86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87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88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89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90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91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92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93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94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95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96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697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698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699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00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01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02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03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04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05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06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07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08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09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10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11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12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13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14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15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16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17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18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19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20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21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22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23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121920</xdr:rowOff>
    </xdr:from>
    <xdr:to>
      <xdr:col>8</xdr:col>
      <xdr:colOff>624840</xdr:colOff>
      <xdr:row>14</xdr:row>
      <xdr:rowOff>38100</xdr:rowOff>
    </xdr:to>
    <xdr:sp macro="" textlink="">
      <xdr:nvSpPr>
        <xdr:cNvPr id="4689724" name="AutoShape 2"/>
        <xdr:cNvSpPr>
          <a:spLocks noChangeAspect="1" noChangeArrowheads="1"/>
        </xdr:cNvSpPr>
      </xdr:nvSpPr>
      <xdr:spPr bwMode="auto">
        <a:xfrm>
          <a:off x="6050280" y="26136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12</xdr:row>
      <xdr:rowOff>99060</xdr:rowOff>
    </xdr:from>
    <xdr:to>
      <xdr:col>8</xdr:col>
      <xdr:colOff>624840</xdr:colOff>
      <xdr:row>14</xdr:row>
      <xdr:rowOff>7620</xdr:rowOff>
    </xdr:to>
    <xdr:sp macro="" textlink="">
      <xdr:nvSpPr>
        <xdr:cNvPr id="4689725" name="AutoShape 2"/>
        <xdr:cNvSpPr>
          <a:spLocks noChangeAspect="1" noChangeArrowheads="1"/>
        </xdr:cNvSpPr>
      </xdr:nvSpPr>
      <xdr:spPr bwMode="auto">
        <a:xfrm>
          <a:off x="6050280" y="25908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106680</xdr:rowOff>
    </xdr:from>
    <xdr:to>
      <xdr:col>8</xdr:col>
      <xdr:colOff>624840</xdr:colOff>
      <xdr:row>14</xdr:row>
      <xdr:rowOff>15240</xdr:rowOff>
    </xdr:to>
    <xdr:sp macro="" textlink="">
      <xdr:nvSpPr>
        <xdr:cNvPr id="4689726" name="AutoShape 2"/>
        <xdr:cNvSpPr>
          <a:spLocks noChangeAspect="1" noChangeArrowheads="1"/>
        </xdr:cNvSpPr>
      </xdr:nvSpPr>
      <xdr:spPr bwMode="auto">
        <a:xfrm>
          <a:off x="6050280" y="25984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27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28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29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30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31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32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33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34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35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36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37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38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39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40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41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42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43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44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45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46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47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48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49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50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51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52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53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54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55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56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57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58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59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60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61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62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63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64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65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66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67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68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69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70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71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72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73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74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75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76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5</xdr:row>
      <xdr:rowOff>0</xdr:rowOff>
    </xdr:from>
    <xdr:to>
      <xdr:col>8</xdr:col>
      <xdr:colOff>624840</xdr:colOff>
      <xdr:row>6</xdr:row>
      <xdr:rowOff>213360</xdr:rowOff>
    </xdr:to>
    <xdr:sp macro="" textlink="">
      <xdr:nvSpPr>
        <xdr:cNvPr id="4689777" name="AutoShape 2"/>
        <xdr:cNvSpPr>
          <a:spLocks noChangeAspect="1" noChangeArrowheads="1"/>
        </xdr:cNvSpPr>
      </xdr:nvSpPr>
      <xdr:spPr bwMode="auto">
        <a:xfrm>
          <a:off x="6050280" y="95250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5</xdr:row>
      <xdr:rowOff>0</xdr:rowOff>
    </xdr:from>
    <xdr:to>
      <xdr:col>9</xdr:col>
      <xdr:colOff>441960</xdr:colOff>
      <xdr:row>6</xdr:row>
      <xdr:rowOff>213360</xdr:rowOff>
    </xdr:to>
    <xdr:sp macro="" textlink="">
      <xdr:nvSpPr>
        <xdr:cNvPr id="4689778" name="AutoShape 2"/>
        <xdr:cNvSpPr>
          <a:spLocks noChangeAspect="1" noChangeArrowheads="1"/>
        </xdr:cNvSpPr>
      </xdr:nvSpPr>
      <xdr:spPr bwMode="auto">
        <a:xfrm>
          <a:off x="7132320" y="95250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5</xdr:row>
      <xdr:rowOff>0</xdr:rowOff>
    </xdr:from>
    <xdr:to>
      <xdr:col>9</xdr:col>
      <xdr:colOff>350520</xdr:colOff>
      <xdr:row>6</xdr:row>
      <xdr:rowOff>213360</xdr:rowOff>
    </xdr:to>
    <xdr:sp macro="" textlink="">
      <xdr:nvSpPr>
        <xdr:cNvPr id="4689779" name="AutoShape 2"/>
        <xdr:cNvSpPr>
          <a:spLocks noChangeAspect="1" noChangeArrowheads="1"/>
        </xdr:cNvSpPr>
      </xdr:nvSpPr>
      <xdr:spPr bwMode="auto">
        <a:xfrm>
          <a:off x="7048500" y="95250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80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81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82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83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84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85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86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87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88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89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90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91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92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93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94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95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96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797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798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799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800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801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802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803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28</xdr:row>
      <xdr:rowOff>121920</xdr:rowOff>
    </xdr:from>
    <xdr:to>
      <xdr:col>8</xdr:col>
      <xdr:colOff>624840</xdr:colOff>
      <xdr:row>30</xdr:row>
      <xdr:rowOff>38100</xdr:rowOff>
    </xdr:to>
    <xdr:sp macro="" textlink="">
      <xdr:nvSpPr>
        <xdr:cNvPr id="4689804" name="AutoShape 2"/>
        <xdr:cNvSpPr>
          <a:spLocks noChangeAspect="1" noChangeArrowheads="1"/>
        </xdr:cNvSpPr>
      </xdr:nvSpPr>
      <xdr:spPr bwMode="auto">
        <a:xfrm>
          <a:off x="6050280" y="62712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28</xdr:row>
      <xdr:rowOff>99060</xdr:rowOff>
    </xdr:from>
    <xdr:to>
      <xdr:col>8</xdr:col>
      <xdr:colOff>624840</xdr:colOff>
      <xdr:row>30</xdr:row>
      <xdr:rowOff>7620</xdr:rowOff>
    </xdr:to>
    <xdr:sp macro="" textlink="">
      <xdr:nvSpPr>
        <xdr:cNvPr id="4689805" name="AutoShape 2"/>
        <xdr:cNvSpPr>
          <a:spLocks noChangeAspect="1" noChangeArrowheads="1"/>
        </xdr:cNvSpPr>
      </xdr:nvSpPr>
      <xdr:spPr bwMode="auto">
        <a:xfrm>
          <a:off x="6050280" y="62484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28</xdr:row>
      <xdr:rowOff>106680</xdr:rowOff>
    </xdr:from>
    <xdr:to>
      <xdr:col>8</xdr:col>
      <xdr:colOff>624840</xdr:colOff>
      <xdr:row>30</xdr:row>
      <xdr:rowOff>15240</xdr:rowOff>
    </xdr:to>
    <xdr:sp macro="" textlink="">
      <xdr:nvSpPr>
        <xdr:cNvPr id="4689806" name="AutoShape 2"/>
        <xdr:cNvSpPr>
          <a:spLocks noChangeAspect="1" noChangeArrowheads="1"/>
        </xdr:cNvSpPr>
      </xdr:nvSpPr>
      <xdr:spPr bwMode="auto">
        <a:xfrm>
          <a:off x="6050280" y="62560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07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08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09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10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11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12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13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14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15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16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17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18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19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20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21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22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23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24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25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26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27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28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29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30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29</xdr:row>
      <xdr:rowOff>121920</xdr:rowOff>
    </xdr:from>
    <xdr:to>
      <xdr:col>8</xdr:col>
      <xdr:colOff>624840</xdr:colOff>
      <xdr:row>31</xdr:row>
      <xdr:rowOff>38100</xdr:rowOff>
    </xdr:to>
    <xdr:sp macro="" textlink="">
      <xdr:nvSpPr>
        <xdr:cNvPr id="4689831" name="AutoShape 2"/>
        <xdr:cNvSpPr>
          <a:spLocks noChangeAspect="1" noChangeArrowheads="1"/>
        </xdr:cNvSpPr>
      </xdr:nvSpPr>
      <xdr:spPr bwMode="auto">
        <a:xfrm>
          <a:off x="6050280" y="6499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29</xdr:row>
      <xdr:rowOff>99060</xdr:rowOff>
    </xdr:from>
    <xdr:to>
      <xdr:col>8</xdr:col>
      <xdr:colOff>624840</xdr:colOff>
      <xdr:row>31</xdr:row>
      <xdr:rowOff>7620</xdr:rowOff>
    </xdr:to>
    <xdr:sp macro="" textlink="">
      <xdr:nvSpPr>
        <xdr:cNvPr id="4689832" name="AutoShape 2"/>
        <xdr:cNvSpPr>
          <a:spLocks noChangeAspect="1" noChangeArrowheads="1"/>
        </xdr:cNvSpPr>
      </xdr:nvSpPr>
      <xdr:spPr bwMode="auto">
        <a:xfrm>
          <a:off x="6050280" y="6477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29</xdr:row>
      <xdr:rowOff>106680</xdr:rowOff>
    </xdr:from>
    <xdr:to>
      <xdr:col>8</xdr:col>
      <xdr:colOff>624840</xdr:colOff>
      <xdr:row>31</xdr:row>
      <xdr:rowOff>15240</xdr:rowOff>
    </xdr:to>
    <xdr:sp macro="" textlink="">
      <xdr:nvSpPr>
        <xdr:cNvPr id="4689833" name="AutoShape 2"/>
        <xdr:cNvSpPr>
          <a:spLocks noChangeAspect="1" noChangeArrowheads="1"/>
        </xdr:cNvSpPr>
      </xdr:nvSpPr>
      <xdr:spPr bwMode="auto">
        <a:xfrm>
          <a:off x="6050280" y="6484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34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35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36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37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38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39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40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41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42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43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44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45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46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47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48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49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50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51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52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53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54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55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56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57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121920</xdr:rowOff>
    </xdr:from>
    <xdr:to>
      <xdr:col>8</xdr:col>
      <xdr:colOff>624840</xdr:colOff>
      <xdr:row>16</xdr:row>
      <xdr:rowOff>38100</xdr:rowOff>
    </xdr:to>
    <xdr:sp macro="" textlink="">
      <xdr:nvSpPr>
        <xdr:cNvPr id="4689858" name="AutoShape 2"/>
        <xdr:cNvSpPr>
          <a:spLocks noChangeAspect="1" noChangeArrowheads="1"/>
        </xdr:cNvSpPr>
      </xdr:nvSpPr>
      <xdr:spPr bwMode="auto">
        <a:xfrm>
          <a:off x="6050280" y="3070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14</xdr:row>
      <xdr:rowOff>99060</xdr:rowOff>
    </xdr:from>
    <xdr:to>
      <xdr:col>8</xdr:col>
      <xdr:colOff>624840</xdr:colOff>
      <xdr:row>16</xdr:row>
      <xdr:rowOff>7620</xdr:rowOff>
    </xdr:to>
    <xdr:sp macro="" textlink="">
      <xdr:nvSpPr>
        <xdr:cNvPr id="4689859" name="AutoShape 2"/>
        <xdr:cNvSpPr>
          <a:spLocks noChangeAspect="1" noChangeArrowheads="1"/>
        </xdr:cNvSpPr>
      </xdr:nvSpPr>
      <xdr:spPr bwMode="auto">
        <a:xfrm>
          <a:off x="6050280" y="3048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106680</xdr:rowOff>
    </xdr:from>
    <xdr:to>
      <xdr:col>8</xdr:col>
      <xdr:colOff>624840</xdr:colOff>
      <xdr:row>16</xdr:row>
      <xdr:rowOff>15240</xdr:rowOff>
    </xdr:to>
    <xdr:sp macro="" textlink="">
      <xdr:nvSpPr>
        <xdr:cNvPr id="4689860" name="AutoShape 2"/>
        <xdr:cNvSpPr>
          <a:spLocks noChangeAspect="1" noChangeArrowheads="1"/>
        </xdr:cNvSpPr>
      </xdr:nvSpPr>
      <xdr:spPr bwMode="auto">
        <a:xfrm>
          <a:off x="6050280" y="3055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61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62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63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64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65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66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67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68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69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70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71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72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73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74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75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76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77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78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79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80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81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82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83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84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121920</xdr:rowOff>
    </xdr:from>
    <xdr:to>
      <xdr:col>8</xdr:col>
      <xdr:colOff>624840</xdr:colOff>
      <xdr:row>8</xdr:row>
      <xdr:rowOff>38100</xdr:rowOff>
    </xdr:to>
    <xdr:sp macro="" textlink="">
      <xdr:nvSpPr>
        <xdr:cNvPr id="4689885" name="AutoShape 2"/>
        <xdr:cNvSpPr>
          <a:spLocks noChangeAspect="1" noChangeArrowheads="1"/>
        </xdr:cNvSpPr>
      </xdr:nvSpPr>
      <xdr:spPr bwMode="auto">
        <a:xfrm>
          <a:off x="6050280" y="1242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6</xdr:row>
      <xdr:rowOff>99060</xdr:rowOff>
    </xdr:from>
    <xdr:to>
      <xdr:col>8</xdr:col>
      <xdr:colOff>624840</xdr:colOff>
      <xdr:row>8</xdr:row>
      <xdr:rowOff>7620</xdr:rowOff>
    </xdr:to>
    <xdr:sp macro="" textlink="">
      <xdr:nvSpPr>
        <xdr:cNvPr id="4689886" name="AutoShape 2"/>
        <xdr:cNvSpPr>
          <a:spLocks noChangeAspect="1" noChangeArrowheads="1"/>
        </xdr:cNvSpPr>
      </xdr:nvSpPr>
      <xdr:spPr bwMode="auto">
        <a:xfrm>
          <a:off x="6050280" y="1219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106680</xdr:rowOff>
    </xdr:from>
    <xdr:to>
      <xdr:col>8</xdr:col>
      <xdr:colOff>624840</xdr:colOff>
      <xdr:row>8</xdr:row>
      <xdr:rowOff>15240</xdr:rowOff>
    </xdr:to>
    <xdr:sp macro="" textlink="">
      <xdr:nvSpPr>
        <xdr:cNvPr id="4689887" name="AutoShape 2"/>
        <xdr:cNvSpPr>
          <a:spLocks noChangeAspect="1" noChangeArrowheads="1"/>
        </xdr:cNvSpPr>
      </xdr:nvSpPr>
      <xdr:spPr bwMode="auto">
        <a:xfrm>
          <a:off x="6050280" y="1226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88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89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0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1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2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3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4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5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6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7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8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899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0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1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2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3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4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5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6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7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8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09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0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1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2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3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4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5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6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7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8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624840</xdr:colOff>
      <xdr:row>27</xdr:row>
      <xdr:rowOff>144780</xdr:rowOff>
    </xdr:to>
    <xdr:sp macro="" textlink="">
      <xdr:nvSpPr>
        <xdr:cNvPr id="4689919" name="AutoShape 2"/>
        <xdr:cNvSpPr>
          <a:spLocks noChangeAspect="1" noChangeArrowheads="1"/>
        </xdr:cNvSpPr>
      </xdr:nvSpPr>
      <xdr:spPr bwMode="auto">
        <a:xfrm>
          <a:off x="6050280" y="56921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088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089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090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091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092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093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094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095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096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097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098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099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100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101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102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103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104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105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106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107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108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109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110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111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8</xdr:col>
      <xdr:colOff>624840</xdr:colOff>
      <xdr:row>23</xdr:row>
      <xdr:rowOff>38100</xdr:rowOff>
    </xdr:to>
    <xdr:sp macro="" textlink="">
      <xdr:nvSpPr>
        <xdr:cNvPr id="4697112" name="AutoShape 2"/>
        <xdr:cNvSpPr>
          <a:spLocks noChangeAspect="1" noChangeArrowheads="1"/>
        </xdr:cNvSpPr>
      </xdr:nvSpPr>
      <xdr:spPr bwMode="auto">
        <a:xfrm>
          <a:off x="6050280" y="46710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21</xdr:row>
      <xdr:rowOff>99060</xdr:rowOff>
    </xdr:from>
    <xdr:to>
      <xdr:col>8</xdr:col>
      <xdr:colOff>624840</xdr:colOff>
      <xdr:row>23</xdr:row>
      <xdr:rowOff>7620</xdr:rowOff>
    </xdr:to>
    <xdr:sp macro="" textlink="">
      <xdr:nvSpPr>
        <xdr:cNvPr id="4697113" name="AutoShape 2"/>
        <xdr:cNvSpPr>
          <a:spLocks noChangeAspect="1" noChangeArrowheads="1"/>
        </xdr:cNvSpPr>
      </xdr:nvSpPr>
      <xdr:spPr bwMode="auto">
        <a:xfrm>
          <a:off x="6050280" y="46482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8</xdr:col>
      <xdr:colOff>624840</xdr:colOff>
      <xdr:row>23</xdr:row>
      <xdr:rowOff>15240</xdr:rowOff>
    </xdr:to>
    <xdr:sp macro="" textlink="">
      <xdr:nvSpPr>
        <xdr:cNvPr id="4697114" name="AutoShape 2"/>
        <xdr:cNvSpPr>
          <a:spLocks noChangeAspect="1" noChangeArrowheads="1"/>
        </xdr:cNvSpPr>
      </xdr:nvSpPr>
      <xdr:spPr bwMode="auto">
        <a:xfrm>
          <a:off x="6050280" y="46558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15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16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17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18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19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20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21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22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23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24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25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26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27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28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29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30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31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32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33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34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35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36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37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38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40</xdr:row>
      <xdr:rowOff>121920</xdr:rowOff>
    </xdr:from>
    <xdr:to>
      <xdr:col>8</xdr:col>
      <xdr:colOff>624840</xdr:colOff>
      <xdr:row>42</xdr:row>
      <xdr:rowOff>106680</xdr:rowOff>
    </xdr:to>
    <xdr:sp macro="" textlink="">
      <xdr:nvSpPr>
        <xdr:cNvPr id="4697139" name="AutoShape 2"/>
        <xdr:cNvSpPr>
          <a:spLocks noChangeAspect="1" noChangeArrowheads="1"/>
        </xdr:cNvSpPr>
      </xdr:nvSpPr>
      <xdr:spPr bwMode="auto">
        <a:xfrm>
          <a:off x="6050280" y="901446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998220</xdr:colOff>
      <xdr:row>40</xdr:row>
      <xdr:rowOff>99060</xdr:rowOff>
    </xdr:from>
    <xdr:to>
      <xdr:col>8</xdr:col>
      <xdr:colOff>624840</xdr:colOff>
      <xdr:row>42</xdr:row>
      <xdr:rowOff>76200</xdr:rowOff>
    </xdr:to>
    <xdr:sp macro="" textlink="">
      <xdr:nvSpPr>
        <xdr:cNvPr id="4697140" name="AutoShape 2"/>
        <xdr:cNvSpPr>
          <a:spLocks noChangeAspect="1" noChangeArrowheads="1"/>
        </xdr:cNvSpPr>
      </xdr:nvSpPr>
      <xdr:spPr bwMode="auto">
        <a:xfrm>
          <a:off x="6050280" y="89916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40</xdr:row>
      <xdr:rowOff>106680</xdr:rowOff>
    </xdr:from>
    <xdr:to>
      <xdr:col>8</xdr:col>
      <xdr:colOff>624840</xdr:colOff>
      <xdr:row>42</xdr:row>
      <xdr:rowOff>91440</xdr:rowOff>
    </xdr:to>
    <xdr:sp macro="" textlink="">
      <xdr:nvSpPr>
        <xdr:cNvPr id="4697141" name="AutoShape 2"/>
        <xdr:cNvSpPr>
          <a:spLocks noChangeAspect="1" noChangeArrowheads="1"/>
        </xdr:cNvSpPr>
      </xdr:nvSpPr>
      <xdr:spPr bwMode="auto">
        <a:xfrm>
          <a:off x="6050280" y="899922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42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43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44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45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46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47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48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49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50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51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52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53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54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55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56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57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58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59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60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61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62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63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64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65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66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67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68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69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70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71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72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73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74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75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76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77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78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79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80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81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82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83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84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85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86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87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88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89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90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91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8</xdr:col>
      <xdr:colOff>624840</xdr:colOff>
      <xdr:row>13</xdr:row>
      <xdr:rowOff>152400</xdr:rowOff>
    </xdr:to>
    <xdr:sp macro="" textlink="">
      <xdr:nvSpPr>
        <xdr:cNvPr id="4697192" name="AutoShape 2"/>
        <xdr:cNvSpPr>
          <a:spLocks noChangeAspect="1" noChangeArrowheads="1"/>
        </xdr:cNvSpPr>
      </xdr:nvSpPr>
      <xdr:spPr bwMode="auto">
        <a:xfrm>
          <a:off x="6050280" y="2491740"/>
          <a:ext cx="6248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1082040</xdr:colOff>
      <xdr:row>12</xdr:row>
      <xdr:rowOff>0</xdr:rowOff>
    </xdr:from>
    <xdr:to>
      <xdr:col>9</xdr:col>
      <xdr:colOff>441960</xdr:colOff>
      <xdr:row>13</xdr:row>
      <xdr:rowOff>152400</xdr:rowOff>
    </xdr:to>
    <xdr:sp macro="" textlink="">
      <xdr:nvSpPr>
        <xdr:cNvPr id="4697193" name="AutoShape 2"/>
        <xdr:cNvSpPr>
          <a:spLocks noChangeAspect="1" noChangeArrowheads="1"/>
        </xdr:cNvSpPr>
      </xdr:nvSpPr>
      <xdr:spPr bwMode="auto">
        <a:xfrm>
          <a:off x="7132320" y="2491740"/>
          <a:ext cx="6019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998220</xdr:colOff>
      <xdr:row>12</xdr:row>
      <xdr:rowOff>0</xdr:rowOff>
    </xdr:from>
    <xdr:to>
      <xdr:col>9</xdr:col>
      <xdr:colOff>350520</xdr:colOff>
      <xdr:row>13</xdr:row>
      <xdr:rowOff>152400</xdr:rowOff>
    </xdr:to>
    <xdr:sp macro="" textlink="">
      <xdr:nvSpPr>
        <xdr:cNvPr id="4697194" name="AutoShape 2"/>
        <xdr:cNvSpPr>
          <a:spLocks noChangeAspect="1" noChangeArrowheads="1"/>
        </xdr:cNvSpPr>
      </xdr:nvSpPr>
      <xdr:spPr bwMode="auto">
        <a:xfrm>
          <a:off x="7048500" y="2491740"/>
          <a:ext cx="5943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4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5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6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7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8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29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0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1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2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3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4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5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6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7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8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39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0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1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2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3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4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5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6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22</xdr:row>
      <xdr:rowOff>0</xdr:rowOff>
    </xdr:from>
    <xdr:to>
      <xdr:col>8</xdr:col>
      <xdr:colOff>624840</xdr:colOff>
      <xdr:row>23</xdr:row>
      <xdr:rowOff>175260</xdr:rowOff>
    </xdr:to>
    <xdr:sp macro="" textlink="">
      <xdr:nvSpPr>
        <xdr:cNvPr id="4576847" name="AutoShape 2"/>
        <xdr:cNvSpPr>
          <a:spLocks noChangeAspect="1" noChangeArrowheads="1"/>
        </xdr:cNvSpPr>
      </xdr:nvSpPr>
      <xdr:spPr bwMode="auto">
        <a:xfrm>
          <a:off x="5257800" y="4808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48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49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50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51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52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53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54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55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56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57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58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59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60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61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62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63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64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65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66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67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68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7</xdr:row>
      <xdr:rowOff>121920</xdr:rowOff>
    </xdr:from>
    <xdr:to>
      <xdr:col>8</xdr:col>
      <xdr:colOff>624840</xdr:colOff>
      <xdr:row>9</xdr:row>
      <xdr:rowOff>38100</xdr:rowOff>
    </xdr:to>
    <xdr:sp macro="" textlink="">
      <xdr:nvSpPr>
        <xdr:cNvPr id="4576869" name="AutoShape 2"/>
        <xdr:cNvSpPr>
          <a:spLocks noChangeAspect="1" noChangeArrowheads="1"/>
        </xdr:cNvSpPr>
      </xdr:nvSpPr>
      <xdr:spPr bwMode="auto">
        <a:xfrm>
          <a:off x="5257800" y="15316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7</xdr:row>
      <xdr:rowOff>99060</xdr:rowOff>
    </xdr:from>
    <xdr:to>
      <xdr:col>8</xdr:col>
      <xdr:colOff>624840</xdr:colOff>
      <xdr:row>9</xdr:row>
      <xdr:rowOff>7620</xdr:rowOff>
    </xdr:to>
    <xdr:sp macro="" textlink="">
      <xdr:nvSpPr>
        <xdr:cNvPr id="4576870" name="AutoShape 2"/>
        <xdr:cNvSpPr>
          <a:spLocks noChangeAspect="1" noChangeArrowheads="1"/>
        </xdr:cNvSpPr>
      </xdr:nvSpPr>
      <xdr:spPr bwMode="auto">
        <a:xfrm>
          <a:off x="5257800" y="15087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7</xdr:row>
      <xdr:rowOff>106680</xdr:rowOff>
    </xdr:from>
    <xdr:to>
      <xdr:col>8</xdr:col>
      <xdr:colOff>624840</xdr:colOff>
      <xdr:row>9</xdr:row>
      <xdr:rowOff>15240</xdr:rowOff>
    </xdr:to>
    <xdr:sp macro="" textlink="">
      <xdr:nvSpPr>
        <xdr:cNvPr id="4576871" name="AutoShape 2"/>
        <xdr:cNvSpPr>
          <a:spLocks noChangeAspect="1" noChangeArrowheads="1"/>
        </xdr:cNvSpPr>
      </xdr:nvSpPr>
      <xdr:spPr bwMode="auto">
        <a:xfrm>
          <a:off x="5257800" y="15163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72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73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74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75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76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77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78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79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80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81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82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83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84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85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86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87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88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89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90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91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92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576893" name="AutoShape 2"/>
        <xdr:cNvSpPr>
          <a:spLocks noChangeAspect="1" noChangeArrowheads="1"/>
        </xdr:cNvSpPr>
      </xdr:nvSpPr>
      <xdr:spPr bwMode="auto">
        <a:xfrm>
          <a:off x="5257800" y="535686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576894" name="AutoShape 2"/>
        <xdr:cNvSpPr>
          <a:spLocks noChangeAspect="1" noChangeArrowheads="1"/>
        </xdr:cNvSpPr>
      </xdr:nvSpPr>
      <xdr:spPr bwMode="auto">
        <a:xfrm>
          <a:off x="5257800" y="53340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576895" name="AutoShape 2"/>
        <xdr:cNvSpPr>
          <a:spLocks noChangeAspect="1" noChangeArrowheads="1"/>
        </xdr:cNvSpPr>
      </xdr:nvSpPr>
      <xdr:spPr bwMode="auto">
        <a:xfrm>
          <a:off x="5257800" y="534162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896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897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898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899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0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1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2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3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4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5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6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7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8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09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0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1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2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3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4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5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6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7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175260</xdr:rowOff>
    </xdr:to>
    <xdr:sp macro="" textlink="">
      <xdr:nvSpPr>
        <xdr:cNvPr id="4576918" name="AutoShape 2"/>
        <xdr:cNvSpPr>
          <a:spLocks noChangeAspect="1" noChangeArrowheads="1"/>
        </xdr:cNvSpPr>
      </xdr:nvSpPr>
      <xdr:spPr bwMode="auto">
        <a:xfrm>
          <a:off x="5257800" y="300990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19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20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21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22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23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24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25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26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27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28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29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30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31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32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33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34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35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36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37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38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39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16</xdr:row>
      <xdr:rowOff>121920</xdr:rowOff>
    </xdr:from>
    <xdr:to>
      <xdr:col>8</xdr:col>
      <xdr:colOff>624840</xdr:colOff>
      <xdr:row>18</xdr:row>
      <xdr:rowOff>38100</xdr:rowOff>
    </xdr:to>
    <xdr:sp macro="" textlink="">
      <xdr:nvSpPr>
        <xdr:cNvPr id="4576940" name="AutoShape 2"/>
        <xdr:cNvSpPr>
          <a:spLocks noChangeAspect="1" noChangeArrowheads="1"/>
        </xdr:cNvSpPr>
      </xdr:nvSpPr>
      <xdr:spPr bwMode="auto">
        <a:xfrm>
          <a:off x="5257800" y="355854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16</xdr:row>
      <xdr:rowOff>99060</xdr:rowOff>
    </xdr:from>
    <xdr:to>
      <xdr:col>8</xdr:col>
      <xdr:colOff>624840</xdr:colOff>
      <xdr:row>18</xdr:row>
      <xdr:rowOff>7620</xdr:rowOff>
    </xdr:to>
    <xdr:sp macro="" textlink="">
      <xdr:nvSpPr>
        <xdr:cNvPr id="4576941" name="AutoShape 2"/>
        <xdr:cNvSpPr>
          <a:spLocks noChangeAspect="1" noChangeArrowheads="1"/>
        </xdr:cNvSpPr>
      </xdr:nvSpPr>
      <xdr:spPr bwMode="auto">
        <a:xfrm>
          <a:off x="5257800" y="35356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16</xdr:row>
      <xdr:rowOff>106680</xdr:rowOff>
    </xdr:from>
    <xdr:to>
      <xdr:col>8</xdr:col>
      <xdr:colOff>624840</xdr:colOff>
      <xdr:row>18</xdr:row>
      <xdr:rowOff>15240</xdr:rowOff>
    </xdr:to>
    <xdr:sp macro="" textlink="">
      <xdr:nvSpPr>
        <xdr:cNvPr id="4576942" name="AutoShape 2"/>
        <xdr:cNvSpPr>
          <a:spLocks noChangeAspect="1" noChangeArrowheads="1"/>
        </xdr:cNvSpPr>
      </xdr:nvSpPr>
      <xdr:spPr bwMode="auto">
        <a:xfrm>
          <a:off x="5257800" y="354330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4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5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6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7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8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39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0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1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2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3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4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5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6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7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8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49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0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1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2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3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4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5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6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12</xdr:row>
      <xdr:rowOff>0</xdr:rowOff>
    </xdr:from>
    <xdr:to>
      <xdr:col>9</xdr:col>
      <xdr:colOff>0</xdr:colOff>
      <xdr:row>14</xdr:row>
      <xdr:rowOff>15240</xdr:rowOff>
    </xdr:to>
    <xdr:sp macro="" textlink="">
      <xdr:nvSpPr>
        <xdr:cNvPr id="4693057" name="AutoShape 2"/>
        <xdr:cNvSpPr>
          <a:spLocks noChangeAspect="1" noChangeArrowheads="1"/>
        </xdr:cNvSpPr>
      </xdr:nvSpPr>
      <xdr:spPr bwMode="auto">
        <a:xfrm>
          <a:off x="5257800" y="25527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58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59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60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61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62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63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64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65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66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67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68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69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70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71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72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73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74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75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76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77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78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9</xdr:col>
      <xdr:colOff>0</xdr:colOff>
      <xdr:row>11</xdr:row>
      <xdr:rowOff>7620</xdr:rowOff>
    </xdr:to>
    <xdr:sp macro="" textlink="">
      <xdr:nvSpPr>
        <xdr:cNvPr id="4693079" name="AutoShape 2"/>
        <xdr:cNvSpPr>
          <a:spLocks noChangeAspect="1" noChangeArrowheads="1"/>
        </xdr:cNvSpPr>
      </xdr:nvSpPr>
      <xdr:spPr bwMode="auto">
        <a:xfrm>
          <a:off x="5257800" y="17602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9</xdr:col>
      <xdr:colOff>0</xdr:colOff>
      <xdr:row>10</xdr:row>
      <xdr:rowOff>144780</xdr:rowOff>
    </xdr:to>
    <xdr:sp macro="" textlink="">
      <xdr:nvSpPr>
        <xdr:cNvPr id="4693080" name="AutoShape 2"/>
        <xdr:cNvSpPr>
          <a:spLocks noChangeAspect="1" noChangeArrowheads="1"/>
        </xdr:cNvSpPr>
      </xdr:nvSpPr>
      <xdr:spPr bwMode="auto">
        <a:xfrm>
          <a:off x="5257800" y="17373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9</xdr:col>
      <xdr:colOff>0</xdr:colOff>
      <xdr:row>10</xdr:row>
      <xdr:rowOff>152400</xdr:rowOff>
    </xdr:to>
    <xdr:sp macro="" textlink="">
      <xdr:nvSpPr>
        <xdr:cNvPr id="4693081" name="AutoShape 2"/>
        <xdr:cNvSpPr>
          <a:spLocks noChangeAspect="1" noChangeArrowheads="1"/>
        </xdr:cNvSpPr>
      </xdr:nvSpPr>
      <xdr:spPr bwMode="auto">
        <a:xfrm>
          <a:off x="5257800" y="17449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82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83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84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85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86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87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88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89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90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91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92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93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94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95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96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097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098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099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100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101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102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25</xdr:row>
      <xdr:rowOff>121920</xdr:rowOff>
    </xdr:from>
    <xdr:to>
      <xdr:col>9</xdr:col>
      <xdr:colOff>0</xdr:colOff>
      <xdr:row>28</xdr:row>
      <xdr:rowOff>76200</xdr:rowOff>
    </xdr:to>
    <xdr:sp macro="" textlink="">
      <xdr:nvSpPr>
        <xdr:cNvPr id="4693103" name="AutoShape 2"/>
        <xdr:cNvSpPr>
          <a:spLocks noChangeAspect="1" noChangeArrowheads="1"/>
        </xdr:cNvSpPr>
      </xdr:nvSpPr>
      <xdr:spPr bwMode="auto">
        <a:xfrm>
          <a:off x="5257800" y="5646420"/>
          <a:ext cx="1165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25</xdr:row>
      <xdr:rowOff>99060</xdr:rowOff>
    </xdr:from>
    <xdr:to>
      <xdr:col>9</xdr:col>
      <xdr:colOff>0</xdr:colOff>
      <xdr:row>27</xdr:row>
      <xdr:rowOff>144780</xdr:rowOff>
    </xdr:to>
    <xdr:sp macro="" textlink="">
      <xdr:nvSpPr>
        <xdr:cNvPr id="4693104" name="AutoShape 2"/>
        <xdr:cNvSpPr>
          <a:spLocks noChangeAspect="1" noChangeArrowheads="1"/>
        </xdr:cNvSpPr>
      </xdr:nvSpPr>
      <xdr:spPr bwMode="auto">
        <a:xfrm>
          <a:off x="5257800" y="56235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25</xdr:row>
      <xdr:rowOff>106680</xdr:rowOff>
    </xdr:from>
    <xdr:to>
      <xdr:col>9</xdr:col>
      <xdr:colOff>0</xdr:colOff>
      <xdr:row>27</xdr:row>
      <xdr:rowOff>160020</xdr:rowOff>
    </xdr:to>
    <xdr:sp macro="" textlink="">
      <xdr:nvSpPr>
        <xdr:cNvPr id="4693105" name="AutoShape 2"/>
        <xdr:cNvSpPr>
          <a:spLocks noChangeAspect="1" noChangeArrowheads="1"/>
        </xdr:cNvSpPr>
      </xdr:nvSpPr>
      <xdr:spPr bwMode="auto">
        <a:xfrm>
          <a:off x="5257800" y="5631180"/>
          <a:ext cx="11658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06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07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08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09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0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1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2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3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4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5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6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7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8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19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0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1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2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3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4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5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6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7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9</xdr:col>
      <xdr:colOff>0</xdr:colOff>
      <xdr:row>16</xdr:row>
      <xdr:rowOff>15240</xdr:rowOff>
    </xdr:to>
    <xdr:sp macro="" textlink="">
      <xdr:nvSpPr>
        <xdr:cNvPr id="4693128" name="AutoShape 2"/>
        <xdr:cNvSpPr>
          <a:spLocks noChangeAspect="1" noChangeArrowheads="1"/>
        </xdr:cNvSpPr>
      </xdr:nvSpPr>
      <xdr:spPr bwMode="auto">
        <a:xfrm>
          <a:off x="5257800" y="3009900"/>
          <a:ext cx="11658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29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30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31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32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33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34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35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36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37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38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39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40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41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42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43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44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45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46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47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48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49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21</xdr:row>
      <xdr:rowOff>121920</xdr:rowOff>
    </xdr:from>
    <xdr:to>
      <xdr:col>9</xdr:col>
      <xdr:colOff>0</xdr:colOff>
      <xdr:row>24</xdr:row>
      <xdr:rowOff>7620</xdr:rowOff>
    </xdr:to>
    <xdr:sp macro="" textlink="">
      <xdr:nvSpPr>
        <xdr:cNvPr id="4693150" name="AutoShape 2"/>
        <xdr:cNvSpPr>
          <a:spLocks noChangeAspect="1" noChangeArrowheads="1"/>
        </xdr:cNvSpPr>
      </xdr:nvSpPr>
      <xdr:spPr bwMode="auto">
        <a:xfrm>
          <a:off x="5257800" y="4732020"/>
          <a:ext cx="1165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21</xdr:row>
      <xdr:rowOff>99060</xdr:rowOff>
    </xdr:from>
    <xdr:to>
      <xdr:col>9</xdr:col>
      <xdr:colOff>0</xdr:colOff>
      <xdr:row>23</xdr:row>
      <xdr:rowOff>144780</xdr:rowOff>
    </xdr:to>
    <xdr:sp macro="" textlink="">
      <xdr:nvSpPr>
        <xdr:cNvPr id="4693151" name="AutoShape 2"/>
        <xdr:cNvSpPr>
          <a:spLocks noChangeAspect="1" noChangeArrowheads="1"/>
        </xdr:cNvSpPr>
      </xdr:nvSpPr>
      <xdr:spPr bwMode="auto">
        <a:xfrm>
          <a:off x="5257800" y="470916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21</xdr:row>
      <xdr:rowOff>106680</xdr:rowOff>
    </xdr:from>
    <xdr:to>
      <xdr:col>9</xdr:col>
      <xdr:colOff>0</xdr:colOff>
      <xdr:row>23</xdr:row>
      <xdr:rowOff>152400</xdr:rowOff>
    </xdr:to>
    <xdr:sp macro="" textlink="">
      <xdr:nvSpPr>
        <xdr:cNvPr id="4693152" name="AutoShape 2"/>
        <xdr:cNvSpPr>
          <a:spLocks noChangeAspect="1" noChangeArrowheads="1"/>
        </xdr:cNvSpPr>
      </xdr:nvSpPr>
      <xdr:spPr bwMode="auto">
        <a:xfrm>
          <a:off x="5257800" y="4716780"/>
          <a:ext cx="1165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3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4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5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6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7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8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59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0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1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2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3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4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5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6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7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8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69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0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1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2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3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4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5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6</xdr:row>
      <xdr:rowOff>0</xdr:rowOff>
    </xdr:from>
    <xdr:to>
      <xdr:col>8</xdr:col>
      <xdr:colOff>624840</xdr:colOff>
      <xdr:row>7</xdr:row>
      <xdr:rowOff>114300</xdr:rowOff>
    </xdr:to>
    <xdr:sp macro="" textlink="">
      <xdr:nvSpPr>
        <xdr:cNvPr id="4693176" name="AutoShape 2"/>
        <xdr:cNvSpPr>
          <a:spLocks noChangeAspect="1" noChangeArrowheads="1"/>
        </xdr:cNvSpPr>
      </xdr:nvSpPr>
      <xdr:spPr bwMode="auto">
        <a:xfrm>
          <a:off x="5257800" y="11811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77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78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79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80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81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82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83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84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85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86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87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88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89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90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91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92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93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94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95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96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197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24</xdr:row>
      <xdr:rowOff>121920</xdr:rowOff>
    </xdr:from>
    <xdr:to>
      <xdr:col>8</xdr:col>
      <xdr:colOff>624840</xdr:colOff>
      <xdr:row>26</xdr:row>
      <xdr:rowOff>38100</xdr:rowOff>
    </xdr:to>
    <xdr:sp macro="" textlink="">
      <xdr:nvSpPr>
        <xdr:cNvPr id="4693198" name="AutoShape 2"/>
        <xdr:cNvSpPr>
          <a:spLocks noChangeAspect="1" noChangeArrowheads="1"/>
        </xdr:cNvSpPr>
      </xdr:nvSpPr>
      <xdr:spPr bwMode="auto">
        <a:xfrm>
          <a:off x="5257800" y="54178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24</xdr:row>
      <xdr:rowOff>99060</xdr:rowOff>
    </xdr:from>
    <xdr:to>
      <xdr:col>8</xdr:col>
      <xdr:colOff>624840</xdr:colOff>
      <xdr:row>26</xdr:row>
      <xdr:rowOff>7620</xdr:rowOff>
    </xdr:to>
    <xdr:sp macro="" textlink="">
      <xdr:nvSpPr>
        <xdr:cNvPr id="4693199" name="AutoShape 2"/>
        <xdr:cNvSpPr>
          <a:spLocks noChangeAspect="1" noChangeArrowheads="1"/>
        </xdr:cNvSpPr>
      </xdr:nvSpPr>
      <xdr:spPr bwMode="auto">
        <a:xfrm>
          <a:off x="5257800" y="53949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24</xdr:row>
      <xdr:rowOff>106680</xdr:rowOff>
    </xdr:from>
    <xdr:to>
      <xdr:col>8</xdr:col>
      <xdr:colOff>624840</xdr:colOff>
      <xdr:row>26</xdr:row>
      <xdr:rowOff>15240</xdr:rowOff>
    </xdr:to>
    <xdr:sp macro="" textlink="">
      <xdr:nvSpPr>
        <xdr:cNvPr id="4693200" name="AutoShape 2"/>
        <xdr:cNvSpPr>
          <a:spLocks noChangeAspect="1" noChangeArrowheads="1"/>
        </xdr:cNvSpPr>
      </xdr:nvSpPr>
      <xdr:spPr bwMode="auto">
        <a:xfrm>
          <a:off x="5257800" y="54025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01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02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03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04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05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06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07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08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09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10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11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12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13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14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15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16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17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18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19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20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21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8</xdr:row>
      <xdr:rowOff>121920</xdr:rowOff>
    </xdr:from>
    <xdr:to>
      <xdr:col>8</xdr:col>
      <xdr:colOff>624840</xdr:colOff>
      <xdr:row>10</xdr:row>
      <xdr:rowOff>38100</xdr:rowOff>
    </xdr:to>
    <xdr:sp macro="" textlink="">
      <xdr:nvSpPr>
        <xdr:cNvPr id="4693222" name="AutoShape 2"/>
        <xdr:cNvSpPr>
          <a:spLocks noChangeAspect="1" noChangeArrowheads="1"/>
        </xdr:cNvSpPr>
      </xdr:nvSpPr>
      <xdr:spPr bwMode="auto">
        <a:xfrm>
          <a:off x="5257800" y="1760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8</xdr:row>
      <xdr:rowOff>99060</xdr:rowOff>
    </xdr:from>
    <xdr:to>
      <xdr:col>8</xdr:col>
      <xdr:colOff>624840</xdr:colOff>
      <xdr:row>10</xdr:row>
      <xdr:rowOff>7620</xdr:rowOff>
    </xdr:to>
    <xdr:sp macro="" textlink="">
      <xdr:nvSpPr>
        <xdr:cNvPr id="4693223" name="AutoShape 2"/>
        <xdr:cNvSpPr>
          <a:spLocks noChangeAspect="1" noChangeArrowheads="1"/>
        </xdr:cNvSpPr>
      </xdr:nvSpPr>
      <xdr:spPr bwMode="auto">
        <a:xfrm>
          <a:off x="5257800" y="1737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8</xdr:row>
      <xdr:rowOff>106680</xdr:rowOff>
    </xdr:from>
    <xdr:to>
      <xdr:col>8</xdr:col>
      <xdr:colOff>624840</xdr:colOff>
      <xdr:row>10</xdr:row>
      <xdr:rowOff>15240</xdr:rowOff>
    </xdr:to>
    <xdr:sp macro="" textlink="">
      <xdr:nvSpPr>
        <xdr:cNvPr id="4693224" name="AutoShape 2"/>
        <xdr:cNvSpPr>
          <a:spLocks noChangeAspect="1" noChangeArrowheads="1"/>
        </xdr:cNvSpPr>
      </xdr:nvSpPr>
      <xdr:spPr bwMode="auto">
        <a:xfrm>
          <a:off x="5257800" y="1744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25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26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27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28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29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0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1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2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3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4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5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6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7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8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39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0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1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2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3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4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5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6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14</xdr:row>
      <xdr:rowOff>0</xdr:rowOff>
    </xdr:from>
    <xdr:to>
      <xdr:col>8</xdr:col>
      <xdr:colOff>624840</xdr:colOff>
      <xdr:row>15</xdr:row>
      <xdr:rowOff>114300</xdr:rowOff>
    </xdr:to>
    <xdr:sp macro="" textlink="">
      <xdr:nvSpPr>
        <xdr:cNvPr id="4693247" name="AutoShape 2"/>
        <xdr:cNvSpPr>
          <a:spLocks noChangeAspect="1" noChangeArrowheads="1"/>
        </xdr:cNvSpPr>
      </xdr:nvSpPr>
      <xdr:spPr bwMode="auto">
        <a:xfrm>
          <a:off x="5257800" y="3009900"/>
          <a:ext cx="62484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48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49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50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51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52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53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54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55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56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57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58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59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60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61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62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63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64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65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66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67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68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1089660</xdr:colOff>
      <xdr:row>18</xdr:row>
      <xdr:rowOff>121920</xdr:rowOff>
    </xdr:from>
    <xdr:to>
      <xdr:col>8</xdr:col>
      <xdr:colOff>624840</xdr:colOff>
      <xdr:row>20</xdr:row>
      <xdr:rowOff>38100</xdr:rowOff>
    </xdr:to>
    <xdr:sp macro="" textlink="">
      <xdr:nvSpPr>
        <xdr:cNvPr id="4693269" name="AutoShape 2"/>
        <xdr:cNvSpPr>
          <a:spLocks noChangeAspect="1" noChangeArrowheads="1"/>
        </xdr:cNvSpPr>
      </xdr:nvSpPr>
      <xdr:spPr bwMode="auto">
        <a:xfrm>
          <a:off x="5257800" y="4046220"/>
          <a:ext cx="62484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1005840</xdr:colOff>
      <xdr:row>18</xdr:row>
      <xdr:rowOff>99060</xdr:rowOff>
    </xdr:from>
    <xdr:to>
      <xdr:col>8</xdr:col>
      <xdr:colOff>624840</xdr:colOff>
      <xdr:row>20</xdr:row>
      <xdr:rowOff>7620</xdr:rowOff>
    </xdr:to>
    <xdr:sp macro="" textlink="">
      <xdr:nvSpPr>
        <xdr:cNvPr id="4693270" name="AutoShape 2"/>
        <xdr:cNvSpPr>
          <a:spLocks noChangeAspect="1" noChangeArrowheads="1"/>
        </xdr:cNvSpPr>
      </xdr:nvSpPr>
      <xdr:spPr bwMode="auto">
        <a:xfrm>
          <a:off x="5257800" y="402336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952500</xdr:colOff>
      <xdr:row>18</xdr:row>
      <xdr:rowOff>106680</xdr:rowOff>
    </xdr:from>
    <xdr:to>
      <xdr:col>8</xdr:col>
      <xdr:colOff>624840</xdr:colOff>
      <xdr:row>20</xdr:row>
      <xdr:rowOff>15240</xdr:rowOff>
    </xdr:to>
    <xdr:sp macro="" textlink="">
      <xdr:nvSpPr>
        <xdr:cNvPr id="4693271" name="AutoShape 2"/>
        <xdr:cNvSpPr>
          <a:spLocks noChangeAspect="1" noChangeArrowheads="1"/>
        </xdr:cNvSpPr>
      </xdr:nvSpPr>
      <xdr:spPr bwMode="auto">
        <a:xfrm>
          <a:off x="5257800" y="4030980"/>
          <a:ext cx="6248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2</xdr:row>
      <xdr:rowOff>60960</xdr:rowOff>
    </xdr:to>
    <xdr:sp macro="" textlink="">
      <xdr:nvSpPr>
        <xdr:cNvPr id="4690367" name="AutoShape 2"/>
        <xdr:cNvSpPr>
          <a:spLocks/>
        </xdr:cNvSpPr>
      </xdr:nvSpPr>
      <xdr:spPr bwMode="auto">
        <a:xfrm>
          <a:off x="8877300" y="3695700"/>
          <a:ext cx="62484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2</xdr:row>
      <xdr:rowOff>22860</xdr:rowOff>
    </xdr:to>
    <xdr:sp macro="" textlink="">
      <xdr:nvSpPr>
        <xdr:cNvPr id="4690368" name="AutoShape 2"/>
        <xdr:cNvSpPr>
          <a:spLocks/>
        </xdr:cNvSpPr>
      </xdr:nvSpPr>
      <xdr:spPr bwMode="auto">
        <a:xfrm>
          <a:off x="8785860" y="3695700"/>
          <a:ext cx="62484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1104900</xdr:colOff>
      <xdr:row>2</xdr:row>
      <xdr:rowOff>22860</xdr:rowOff>
    </xdr:to>
    <xdr:sp macro="" textlink="">
      <xdr:nvSpPr>
        <xdr:cNvPr id="4690369" name="AutoShape 2"/>
        <xdr:cNvSpPr>
          <a:spLocks/>
        </xdr:cNvSpPr>
      </xdr:nvSpPr>
      <xdr:spPr bwMode="auto">
        <a:xfrm>
          <a:off x="8740140" y="3695700"/>
          <a:ext cx="63246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70" name="AutoShape 2"/>
        <xdr:cNvSpPr>
          <a:spLocks/>
        </xdr:cNvSpPr>
      </xdr:nvSpPr>
      <xdr:spPr bwMode="auto">
        <a:xfrm>
          <a:off x="887730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71" name="AutoShape 2"/>
        <xdr:cNvSpPr>
          <a:spLocks/>
        </xdr:cNvSpPr>
      </xdr:nvSpPr>
      <xdr:spPr bwMode="auto">
        <a:xfrm>
          <a:off x="878586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372" name="AutoShape 2"/>
        <xdr:cNvSpPr>
          <a:spLocks/>
        </xdr:cNvSpPr>
      </xdr:nvSpPr>
      <xdr:spPr bwMode="auto">
        <a:xfrm>
          <a:off x="874014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73" name="AutoShape 2"/>
        <xdr:cNvSpPr>
          <a:spLocks/>
        </xdr:cNvSpPr>
      </xdr:nvSpPr>
      <xdr:spPr bwMode="auto">
        <a:xfrm>
          <a:off x="887730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74" name="AutoShape 2"/>
        <xdr:cNvSpPr>
          <a:spLocks/>
        </xdr:cNvSpPr>
      </xdr:nvSpPr>
      <xdr:spPr bwMode="auto">
        <a:xfrm>
          <a:off x="878586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375" name="AutoShape 2"/>
        <xdr:cNvSpPr>
          <a:spLocks/>
        </xdr:cNvSpPr>
      </xdr:nvSpPr>
      <xdr:spPr bwMode="auto">
        <a:xfrm>
          <a:off x="8740140" y="1866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76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77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78" name="AutoShape 2"/>
        <xdr:cNvSpPr>
          <a:spLocks/>
        </xdr:cNvSpPr>
      </xdr:nvSpPr>
      <xdr:spPr bwMode="auto">
        <a:xfrm>
          <a:off x="8740140" y="19659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79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80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81" name="AutoShape 2"/>
        <xdr:cNvSpPr>
          <a:spLocks/>
        </xdr:cNvSpPr>
      </xdr:nvSpPr>
      <xdr:spPr bwMode="auto">
        <a:xfrm>
          <a:off x="8740140" y="19659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82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83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84" name="AutoShape 2"/>
        <xdr:cNvSpPr>
          <a:spLocks/>
        </xdr:cNvSpPr>
      </xdr:nvSpPr>
      <xdr:spPr bwMode="auto">
        <a:xfrm>
          <a:off x="8740140" y="26517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85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86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87" name="AutoShape 2"/>
        <xdr:cNvSpPr>
          <a:spLocks/>
        </xdr:cNvSpPr>
      </xdr:nvSpPr>
      <xdr:spPr bwMode="auto">
        <a:xfrm>
          <a:off x="8740140" y="26517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88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89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90" name="AutoShape 2"/>
        <xdr:cNvSpPr>
          <a:spLocks/>
        </xdr:cNvSpPr>
      </xdr:nvSpPr>
      <xdr:spPr bwMode="auto">
        <a:xfrm>
          <a:off x="8740140" y="26517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91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92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93" name="AutoShape 2"/>
        <xdr:cNvSpPr>
          <a:spLocks/>
        </xdr:cNvSpPr>
      </xdr:nvSpPr>
      <xdr:spPr bwMode="auto">
        <a:xfrm>
          <a:off x="8740140" y="26517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394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395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396" name="AutoShape 2"/>
        <xdr:cNvSpPr>
          <a:spLocks/>
        </xdr:cNvSpPr>
      </xdr:nvSpPr>
      <xdr:spPr bwMode="auto">
        <a:xfrm>
          <a:off x="8740140" y="26517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2</xdr:row>
      <xdr:rowOff>60960</xdr:rowOff>
    </xdr:to>
    <xdr:sp macro="" textlink="">
      <xdr:nvSpPr>
        <xdr:cNvPr id="4690397" name="AutoShape 2"/>
        <xdr:cNvSpPr>
          <a:spLocks/>
        </xdr:cNvSpPr>
      </xdr:nvSpPr>
      <xdr:spPr bwMode="auto">
        <a:xfrm>
          <a:off x="8877300" y="3581400"/>
          <a:ext cx="62484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2</xdr:row>
      <xdr:rowOff>22860</xdr:rowOff>
    </xdr:to>
    <xdr:sp macro="" textlink="">
      <xdr:nvSpPr>
        <xdr:cNvPr id="4690398" name="AutoShape 2"/>
        <xdr:cNvSpPr>
          <a:spLocks/>
        </xdr:cNvSpPr>
      </xdr:nvSpPr>
      <xdr:spPr bwMode="auto">
        <a:xfrm>
          <a:off x="8785860" y="3550920"/>
          <a:ext cx="62484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1104900</xdr:colOff>
      <xdr:row>2</xdr:row>
      <xdr:rowOff>22860</xdr:rowOff>
    </xdr:to>
    <xdr:sp macro="" textlink="">
      <xdr:nvSpPr>
        <xdr:cNvPr id="4690399" name="AutoShape 2"/>
        <xdr:cNvSpPr>
          <a:spLocks/>
        </xdr:cNvSpPr>
      </xdr:nvSpPr>
      <xdr:spPr bwMode="auto">
        <a:xfrm>
          <a:off x="8740140" y="3566160"/>
          <a:ext cx="63246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00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01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02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03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04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05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06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07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08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09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10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11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12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13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14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15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16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17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18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19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20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21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22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23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24" name="AutoShape 2"/>
        <xdr:cNvSpPr>
          <a:spLocks/>
        </xdr:cNvSpPr>
      </xdr:nvSpPr>
      <xdr:spPr bwMode="auto">
        <a:xfrm>
          <a:off x="887730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25" name="AutoShape 2"/>
        <xdr:cNvSpPr>
          <a:spLocks/>
        </xdr:cNvSpPr>
      </xdr:nvSpPr>
      <xdr:spPr bwMode="auto">
        <a:xfrm>
          <a:off x="878586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26" name="AutoShape 2"/>
        <xdr:cNvSpPr>
          <a:spLocks/>
        </xdr:cNvSpPr>
      </xdr:nvSpPr>
      <xdr:spPr bwMode="auto">
        <a:xfrm>
          <a:off x="8740140" y="3695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2</xdr:row>
      <xdr:rowOff>60960</xdr:rowOff>
    </xdr:to>
    <xdr:sp macro="" textlink="">
      <xdr:nvSpPr>
        <xdr:cNvPr id="4690427" name="AutoShape 2"/>
        <xdr:cNvSpPr>
          <a:spLocks/>
        </xdr:cNvSpPr>
      </xdr:nvSpPr>
      <xdr:spPr bwMode="auto">
        <a:xfrm>
          <a:off x="8877300" y="1638300"/>
          <a:ext cx="624840" cy="4572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2</xdr:row>
      <xdr:rowOff>22860</xdr:rowOff>
    </xdr:to>
    <xdr:sp macro="" textlink="">
      <xdr:nvSpPr>
        <xdr:cNvPr id="4690428" name="AutoShape 2"/>
        <xdr:cNvSpPr>
          <a:spLocks/>
        </xdr:cNvSpPr>
      </xdr:nvSpPr>
      <xdr:spPr bwMode="auto">
        <a:xfrm>
          <a:off x="8785860" y="1638300"/>
          <a:ext cx="62484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1104900</xdr:colOff>
      <xdr:row>2</xdr:row>
      <xdr:rowOff>22860</xdr:rowOff>
    </xdr:to>
    <xdr:sp macro="" textlink="">
      <xdr:nvSpPr>
        <xdr:cNvPr id="4690429" name="AutoShape 2"/>
        <xdr:cNvSpPr>
          <a:spLocks/>
        </xdr:cNvSpPr>
      </xdr:nvSpPr>
      <xdr:spPr bwMode="auto">
        <a:xfrm>
          <a:off x="8740140" y="1638300"/>
          <a:ext cx="632460" cy="41910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30" name="AutoShape 2"/>
        <xdr:cNvSpPr>
          <a:spLocks/>
        </xdr:cNvSpPr>
      </xdr:nvSpPr>
      <xdr:spPr bwMode="auto">
        <a:xfrm>
          <a:off x="887730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31" name="AutoShape 2"/>
        <xdr:cNvSpPr>
          <a:spLocks/>
        </xdr:cNvSpPr>
      </xdr:nvSpPr>
      <xdr:spPr bwMode="auto">
        <a:xfrm>
          <a:off x="878586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32" name="AutoShape 2"/>
        <xdr:cNvSpPr>
          <a:spLocks/>
        </xdr:cNvSpPr>
      </xdr:nvSpPr>
      <xdr:spPr bwMode="auto">
        <a:xfrm>
          <a:off x="874014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33" name="AutoShape 2"/>
        <xdr:cNvSpPr>
          <a:spLocks/>
        </xdr:cNvSpPr>
      </xdr:nvSpPr>
      <xdr:spPr bwMode="auto">
        <a:xfrm>
          <a:off x="887730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34" name="AutoShape 2"/>
        <xdr:cNvSpPr>
          <a:spLocks/>
        </xdr:cNvSpPr>
      </xdr:nvSpPr>
      <xdr:spPr bwMode="auto">
        <a:xfrm>
          <a:off x="878586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35" name="AutoShape 2"/>
        <xdr:cNvSpPr>
          <a:spLocks/>
        </xdr:cNvSpPr>
      </xdr:nvSpPr>
      <xdr:spPr bwMode="auto">
        <a:xfrm>
          <a:off x="8740140" y="41529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36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37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438" name="AutoShape 2"/>
        <xdr:cNvSpPr>
          <a:spLocks/>
        </xdr:cNvSpPr>
      </xdr:nvSpPr>
      <xdr:spPr bwMode="auto">
        <a:xfrm>
          <a:off x="8740140" y="42519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39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40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167640</xdr:rowOff>
    </xdr:to>
    <xdr:sp macro="" textlink="">
      <xdr:nvSpPr>
        <xdr:cNvPr id="4690441" name="AutoShape 2"/>
        <xdr:cNvSpPr>
          <a:spLocks/>
        </xdr:cNvSpPr>
      </xdr:nvSpPr>
      <xdr:spPr bwMode="auto">
        <a:xfrm>
          <a:off x="8740140" y="425196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42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43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44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45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46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47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48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49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50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51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52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53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54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55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56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57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58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59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60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61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62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63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64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65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66" name="AutoShape 2"/>
        <xdr:cNvSpPr>
          <a:spLocks/>
        </xdr:cNvSpPr>
      </xdr:nvSpPr>
      <xdr:spPr bwMode="auto">
        <a:xfrm>
          <a:off x="887730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67" name="AutoShape 2"/>
        <xdr:cNvSpPr>
          <a:spLocks/>
        </xdr:cNvSpPr>
      </xdr:nvSpPr>
      <xdr:spPr bwMode="auto">
        <a:xfrm>
          <a:off x="878586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472440</xdr:colOff>
      <xdr:row>0</xdr:row>
      <xdr:rowOff>0</xdr:rowOff>
    </xdr:from>
    <xdr:to>
      <xdr:col>15</xdr:col>
      <xdr:colOff>1097280</xdr:colOff>
      <xdr:row>1</xdr:row>
      <xdr:rowOff>175260</xdr:rowOff>
    </xdr:to>
    <xdr:sp macro="" textlink="">
      <xdr:nvSpPr>
        <xdr:cNvPr id="4690468" name="AutoShape 2"/>
        <xdr:cNvSpPr>
          <a:spLocks/>
        </xdr:cNvSpPr>
      </xdr:nvSpPr>
      <xdr:spPr bwMode="auto">
        <a:xfrm>
          <a:off x="8740140" y="16383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167640</xdr:rowOff>
    </xdr:to>
    <xdr:sp macro="" textlink="">
      <xdr:nvSpPr>
        <xdr:cNvPr id="4690469" name="AutoShape 2"/>
        <xdr:cNvSpPr>
          <a:spLocks/>
        </xdr:cNvSpPr>
      </xdr:nvSpPr>
      <xdr:spPr bwMode="auto">
        <a:xfrm>
          <a:off x="8877300" y="105918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70" name="AutoShape 2"/>
        <xdr:cNvSpPr>
          <a:spLocks/>
        </xdr:cNvSpPr>
      </xdr:nvSpPr>
      <xdr:spPr bwMode="auto">
        <a:xfrm>
          <a:off x="8785860" y="1028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167640</xdr:rowOff>
    </xdr:to>
    <xdr:sp macro="" textlink="">
      <xdr:nvSpPr>
        <xdr:cNvPr id="4690471" name="AutoShape 2"/>
        <xdr:cNvSpPr>
          <a:spLocks/>
        </xdr:cNvSpPr>
      </xdr:nvSpPr>
      <xdr:spPr bwMode="auto">
        <a:xfrm>
          <a:off x="8877300" y="105918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72" name="AutoShape 2"/>
        <xdr:cNvSpPr>
          <a:spLocks/>
        </xdr:cNvSpPr>
      </xdr:nvSpPr>
      <xdr:spPr bwMode="auto">
        <a:xfrm>
          <a:off x="8785860" y="1028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167640</xdr:rowOff>
    </xdr:to>
    <xdr:sp macro="" textlink="">
      <xdr:nvSpPr>
        <xdr:cNvPr id="4690473" name="AutoShape 2"/>
        <xdr:cNvSpPr>
          <a:spLocks/>
        </xdr:cNvSpPr>
      </xdr:nvSpPr>
      <xdr:spPr bwMode="auto">
        <a:xfrm>
          <a:off x="8877300" y="105918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74" name="AutoShape 2"/>
        <xdr:cNvSpPr>
          <a:spLocks/>
        </xdr:cNvSpPr>
      </xdr:nvSpPr>
      <xdr:spPr bwMode="auto">
        <a:xfrm>
          <a:off x="8785860" y="1028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167640</xdr:rowOff>
    </xdr:to>
    <xdr:sp macro="" textlink="">
      <xdr:nvSpPr>
        <xdr:cNvPr id="4690475" name="AutoShape 2"/>
        <xdr:cNvSpPr>
          <a:spLocks/>
        </xdr:cNvSpPr>
      </xdr:nvSpPr>
      <xdr:spPr bwMode="auto">
        <a:xfrm>
          <a:off x="8877300" y="105918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76" name="AutoShape 2"/>
        <xdr:cNvSpPr>
          <a:spLocks/>
        </xdr:cNvSpPr>
      </xdr:nvSpPr>
      <xdr:spPr bwMode="auto">
        <a:xfrm>
          <a:off x="8785860" y="1028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167640</xdr:rowOff>
    </xdr:to>
    <xdr:sp macro="" textlink="">
      <xdr:nvSpPr>
        <xdr:cNvPr id="4690477" name="AutoShape 2"/>
        <xdr:cNvSpPr>
          <a:spLocks/>
        </xdr:cNvSpPr>
      </xdr:nvSpPr>
      <xdr:spPr bwMode="auto">
        <a:xfrm>
          <a:off x="8877300" y="1059180"/>
          <a:ext cx="624840" cy="36576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78" name="AutoShape 2"/>
        <xdr:cNvSpPr>
          <a:spLocks/>
        </xdr:cNvSpPr>
      </xdr:nvSpPr>
      <xdr:spPr bwMode="auto">
        <a:xfrm>
          <a:off x="8785860" y="10287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79" name="AutoShape 2"/>
        <xdr:cNvSpPr>
          <a:spLocks/>
        </xdr:cNvSpPr>
      </xdr:nvSpPr>
      <xdr:spPr bwMode="auto">
        <a:xfrm>
          <a:off x="8877300" y="1752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80" name="AutoShape 2"/>
        <xdr:cNvSpPr>
          <a:spLocks/>
        </xdr:cNvSpPr>
      </xdr:nvSpPr>
      <xdr:spPr bwMode="auto">
        <a:xfrm>
          <a:off x="8785860" y="1722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81" name="AutoShape 2"/>
        <xdr:cNvSpPr>
          <a:spLocks/>
        </xdr:cNvSpPr>
      </xdr:nvSpPr>
      <xdr:spPr bwMode="auto">
        <a:xfrm>
          <a:off x="8877300" y="1752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82" name="AutoShape 2"/>
        <xdr:cNvSpPr>
          <a:spLocks/>
        </xdr:cNvSpPr>
      </xdr:nvSpPr>
      <xdr:spPr bwMode="auto">
        <a:xfrm>
          <a:off x="8785860" y="1722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83" name="AutoShape 2"/>
        <xdr:cNvSpPr>
          <a:spLocks/>
        </xdr:cNvSpPr>
      </xdr:nvSpPr>
      <xdr:spPr bwMode="auto">
        <a:xfrm>
          <a:off x="8877300" y="1752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84" name="AutoShape 2"/>
        <xdr:cNvSpPr>
          <a:spLocks/>
        </xdr:cNvSpPr>
      </xdr:nvSpPr>
      <xdr:spPr bwMode="auto">
        <a:xfrm>
          <a:off x="8785860" y="1722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85" name="AutoShape 2"/>
        <xdr:cNvSpPr>
          <a:spLocks/>
        </xdr:cNvSpPr>
      </xdr:nvSpPr>
      <xdr:spPr bwMode="auto">
        <a:xfrm>
          <a:off x="8877300" y="1752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86" name="AutoShape 2"/>
        <xdr:cNvSpPr>
          <a:spLocks/>
        </xdr:cNvSpPr>
      </xdr:nvSpPr>
      <xdr:spPr bwMode="auto">
        <a:xfrm>
          <a:off x="8785860" y="1722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87" name="AutoShape 2"/>
        <xdr:cNvSpPr>
          <a:spLocks/>
        </xdr:cNvSpPr>
      </xdr:nvSpPr>
      <xdr:spPr bwMode="auto">
        <a:xfrm>
          <a:off x="8877300" y="1752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88" name="AutoShape 2"/>
        <xdr:cNvSpPr>
          <a:spLocks/>
        </xdr:cNvSpPr>
      </xdr:nvSpPr>
      <xdr:spPr bwMode="auto">
        <a:xfrm>
          <a:off x="8785860" y="1722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89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90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91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92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93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94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95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96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97" name="AutoShape 2"/>
        <xdr:cNvSpPr>
          <a:spLocks/>
        </xdr:cNvSpPr>
      </xdr:nvSpPr>
      <xdr:spPr bwMode="auto">
        <a:xfrm>
          <a:off x="8877300" y="2667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498" name="AutoShape 2"/>
        <xdr:cNvSpPr>
          <a:spLocks/>
        </xdr:cNvSpPr>
      </xdr:nvSpPr>
      <xdr:spPr bwMode="auto">
        <a:xfrm>
          <a:off x="8785860" y="2636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499" name="AutoShape 2"/>
        <xdr:cNvSpPr>
          <a:spLocks/>
        </xdr:cNvSpPr>
      </xdr:nvSpPr>
      <xdr:spPr bwMode="auto">
        <a:xfrm>
          <a:off x="8877300" y="3352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00" name="AutoShape 2"/>
        <xdr:cNvSpPr>
          <a:spLocks/>
        </xdr:cNvSpPr>
      </xdr:nvSpPr>
      <xdr:spPr bwMode="auto">
        <a:xfrm>
          <a:off x="8785860" y="3322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01" name="AutoShape 2"/>
        <xdr:cNvSpPr>
          <a:spLocks/>
        </xdr:cNvSpPr>
      </xdr:nvSpPr>
      <xdr:spPr bwMode="auto">
        <a:xfrm>
          <a:off x="8877300" y="3352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02" name="AutoShape 2"/>
        <xdr:cNvSpPr>
          <a:spLocks/>
        </xdr:cNvSpPr>
      </xdr:nvSpPr>
      <xdr:spPr bwMode="auto">
        <a:xfrm>
          <a:off x="8785860" y="3322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03" name="AutoShape 2"/>
        <xdr:cNvSpPr>
          <a:spLocks/>
        </xdr:cNvSpPr>
      </xdr:nvSpPr>
      <xdr:spPr bwMode="auto">
        <a:xfrm>
          <a:off x="8877300" y="3352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04" name="AutoShape 2"/>
        <xdr:cNvSpPr>
          <a:spLocks/>
        </xdr:cNvSpPr>
      </xdr:nvSpPr>
      <xdr:spPr bwMode="auto">
        <a:xfrm>
          <a:off x="8785860" y="3322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05" name="AutoShape 2"/>
        <xdr:cNvSpPr>
          <a:spLocks/>
        </xdr:cNvSpPr>
      </xdr:nvSpPr>
      <xdr:spPr bwMode="auto">
        <a:xfrm>
          <a:off x="8877300" y="3352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06" name="AutoShape 2"/>
        <xdr:cNvSpPr>
          <a:spLocks/>
        </xdr:cNvSpPr>
      </xdr:nvSpPr>
      <xdr:spPr bwMode="auto">
        <a:xfrm>
          <a:off x="8785860" y="3322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07" name="AutoShape 2"/>
        <xdr:cNvSpPr>
          <a:spLocks/>
        </xdr:cNvSpPr>
      </xdr:nvSpPr>
      <xdr:spPr bwMode="auto">
        <a:xfrm>
          <a:off x="8877300" y="3352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08" name="AutoShape 2"/>
        <xdr:cNvSpPr>
          <a:spLocks/>
        </xdr:cNvSpPr>
      </xdr:nvSpPr>
      <xdr:spPr bwMode="auto">
        <a:xfrm>
          <a:off x="8785860" y="3322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09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10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11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12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13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14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15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16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17" name="AutoShape 2"/>
        <xdr:cNvSpPr>
          <a:spLocks/>
        </xdr:cNvSpPr>
      </xdr:nvSpPr>
      <xdr:spPr bwMode="auto">
        <a:xfrm>
          <a:off x="8877300" y="1981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18" name="AutoShape 2"/>
        <xdr:cNvSpPr>
          <a:spLocks/>
        </xdr:cNvSpPr>
      </xdr:nvSpPr>
      <xdr:spPr bwMode="auto">
        <a:xfrm>
          <a:off x="8785860" y="1950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19" name="AutoShape 2"/>
        <xdr:cNvSpPr>
          <a:spLocks/>
        </xdr:cNvSpPr>
      </xdr:nvSpPr>
      <xdr:spPr bwMode="auto">
        <a:xfrm>
          <a:off x="8877300" y="3124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20" name="AutoShape 2"/>
        <xdr:cNvSpPr>
          <a:spLocks/>
        </xdr:cNvSpPr>
      </xdr:nvSpPr>
      <xdr:spPr bwMode="auto">
        <a:xfrm>
          <a:off x="8785860" y="3093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21" name="AutoShape 2"/>
        <xdr:cNvSpPr>
          <a:spLocks/>
        </xdr:cNvSpPr>
      </xdr:nvSpPr>
      <xdr:spPr bwMode="auto">
        <a:xfrm>
          <a:off x="8877300" y="3124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22" name="AutoShape 2"/>
        <xdr:cNvSpPr>
          <a:spLocks/>
        </xdr:cNvSpPr>
      </xdr:nvSpPr>
      <xdr:spPr bwMode="auto">
        <a:xfrm>
          <a:off x="8785860" y="3093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23" name="AutoShape 2"/>
        <xdr:cNvSpPr>
          <a:spLocks/>
        </xdr:cNvSpPr>
      </xdr:nvSpPr>
      <xdr:spPr bwMode="auto">
        <a:xfrm>
          <a:off x="8877300" y="3124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24" name="AutoShape 2"/>
        <xdr:cNvSpPr>
          <a:spLocks/>
        </xdr:cNvSpPr>
      </xdr:nvSpPr>
      <xdr:spPr bwMode="auto">
        <a:xfrm>
          <a:off x="8785860" y="3093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25" name="AutoShape 2"/>
        <xdr:cNvSpPr>
          <a:spLocks/>
        </xdr:cNvSpPr>
      </xdr:nvSpPr>
      <xdr:spPr bwMode="auto">
        <a:xfrm>
          <a:off x="8877300" y="3124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26" name="AutoShape 2"/>
        <xdr:cNvSpPr>
          <a:spLocks/>
        </xdr:cNvSpPr>
      </xdr:nvSpPr>
      <xdr:spPr bwMode="auto">
        <a:xfrm>
          <a:off x="8785860" y="3093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27" name="AutoShape 2"/>
        <xdr:cNvSpPr>
          <a:spLocks/>
        </xdr:cNvSpPr>
      </xdr:nvSpPr>
      <xdr:spPr bwMode="auto">
        <a:xfrm>
          <a:off x="8877300" y="3124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28" name="AutoShape 2"/>
        <xdr:cNvSpPr>
          <a:spLocks/>
        </xdr:cNvSpPr>
      </xdr:nvSpPr>
      <xdr:spPr bwMode="auto">
        <a:xfrm>
          <a:off x="8785860" y="3093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29" name="AutoShape 2"/>
        <xdr:cNvSpPr>
          <a:spLocks/>
        </xdr:cNvSpPr>
      </xdr:nvSpPr>
      <xdr:spPr bwMode="auto">
        <a:xfrm>
          <a:off x="8877300" y="1524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30" name="AutoShape 2"/>
        <xdr:cNvSpPr>
          <a:spLocks/>
        </xdr:cNvSpPr>
      </xdr:nvSpPr>
      <xdr:spPr bwMode="auto">
        <a:xfrm>
          <a:off x="8785860" y="1493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31" name="AutoShape 2"/>
        <xdr:cNvSpPr>
          <a:spLocks/>
        </xdr:cNvSpPr>
      </xdr:nvSpPr>
      <xdr:spPr bwMode="auto">
        <a:xfrm>
          <a:off x="8877300" y="1524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32" name="AutoShape 2"/>
        <xdr:cNvSpPr>
          <a:spLocks/>
        </xdr:cNvSpPr>
      </xdr:nvSpPr>
      <xdr:spPr bwMode="auto">
        <a:xfrm>
          <a:off x="8785860" y="1493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33" name="AutoShape 2"/>
        <xdr:cNvSpPr>
          <a:spLocks/>
        </xdr:cNvSpPr>
      </xdr:nvSpPr>
      <xdr:spPr bwMode="auto">
        <a:xfrm>
          <a:off x="8877300" y="1524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34" name="AutoShape 2"/>
        <xdr:cNvSpPr>
          <a:spLocks/>
        </xdr:cNvSpPr>
      </xdr:nvSpPr>
      <xdr:spPr bwMode="auto">
        <a:xfrm>
          <a:off x="8785860" y="1493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35" name="AutoShape 2"/>
        <xdr:cNvSpPr>
          <a:spLocks/>
        </xdr:cNvSpPr>
      </xdr:nvSpPr>
      <xdr:spPr bwMode="auto">
        <a:xfrm>
          <a:off x="8877300" y="1524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36" name="AutoShape 2"/>
        <xdr:cNvSpPr>
          <a:spLocks/>
        </xdr:cNvSpPr>
      </xdr:nvSpPr>
      <xdr:spPr bwMode="auto">
        <a:xfrm>
          <a:off x="8785860" y="1493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37" name="AutoShape 2"/>
        <xdr:cNvSpPr>
          <a:spLocks/>
        </xdr:cNvSpPr>
      </xdr:nvSpPr>
      <xdr:spPr bwMode="auto">
        <a:xfrm>
          <a:off x="8877300" y="1524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38" name="AutoShape 2"/>
        <xdr:cNvSpPr>
          <a:spLocks/>
        </xdr:cNvSpPr>
      </xdr:nvSpPr>
      <xdr:spPr bwMode="auto">
        <a:xfrm>
          <a:off x="8785860" y="1493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39" name="AutoShape 2"/>
        <xdr:cNvSpPr>
          <a:spLocks/>
        </xdr:cNvSpPr>
      </xdr:nvSpPr>
      <xdr:spPr bwMode="auto">
        <a:xfrm>
          <a:off x="8877300" y="4038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40" name="AutoShape 2"/>
        <xdr:cNvSpPr>
          <a:spLocks/>
        </xdr:cNvSpPr>
      </xdr:nvSpPr>
      <xdr:spPr bwMode="auto">
        <a:xfrm>
          <a:off x="8785860" y="4008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41" name="AutoShape 2"/>
        <xdr:cNvSpPr>
          <a:spLocks/>
        </xdr:cNvSpPr>
      </xdr:nvSpPr>
      <xdr:spPr bwMode="auto">
        <a:xfrm>
          <a:off x="8877300" y="4038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42" name="AutoShape 2"/>
        <xdr:cNvSpPr>
          <a:spLocks/>
        </xdr:cNvSpPr>
      </xdr:nvSpPr>
      <xdr:spPr bwMode="auto">
        <a:xfrm>
          <a:off x="8785860" y="4008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43" name="AutoShape 2"/>
        <xdr:cNvSpPr>
          <a:spLocks/>
        </xdr:cNvSpPr>
      </xdr:nvSpPr>
      <xdr:spPr bwMode="auto">
        <a:xfrm>
          <a:off x="8877300" y="4038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44" name="AutoShape 2"/>
        <xdr:cNvSpPr>
          <a:spLocks/>
        </xdr:cNvSpPr>
      </xdr:nvSpPr>
      <xdr:spPr bwMode="auto">
        <a:xfrm>
          <a:off x="8785860" y="4008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45" name="AutoShape 2"/>
        <xdr:cNvSpPr>
          <a:spLocks/>
        </xdr:cNvSpPr>
      </xdr:nvSpPr>
      <xdr:spPr bwMode="auto">
        <a:xfrm>
          <a:off x="8877300" y="4038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46" name="AutoShape 2"/>
        <xdr:cNvSpPr>
          <a:spLocks/>
        </xdr:cNvSpPr>
      </xdr:nvSpPr>
      <xdr:spPr bwMode="auto">
        <a:xfrm>
          <a:off x="8785860" y="4008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47" name="AutoShape 2"/>
        <xdr:cNvSpPr>
          <a:spLocks/>
        </xdr:cNvSpPr>
      </xdr:nvSpPr>
      <xdr:spPr bwMode="auto">
        <a:xfrm>
          <a:off x="8877300" y="4038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48" name="AutoShape 2"/>
        <xdr:cNvSpPr>
          <a:spLocks/>
        </xdr:cNvSpPr>
      </xdr:nvSpPr>
      <xdr:spPr bwMode="auto">
        <a:xfrm>
          <a:off x="8785860" y="4008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49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50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51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52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53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54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55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56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57" name="AutoShape 2"/>
        <xdr:cNvSpPr>
          <a:spLocks/>
        </xdr:cNvSpPr>
      </xdr:nvSpPr>
      <xdr:spPr bwMode="auto">
        <a:xfrm>
          <a:off x="8877300" y="42672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58" name="AutoShape 2"/>
        <xdr:cNvSpPr>
          <a:spLocks/>
        </xdr:cNvSpPr>
      </xdr:nvSpPr>
      <xdr:spPr bwMode="auto">
        <a:xfrm>
          <a:off x="8785860" y="42367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59" name="AutoShape 2"/>
        <xdr:cNvSpPr>
          <a:spLocks/>
        </xdr:cNvSpPr>
      </xdr:nvSpPr>
      <xdr:spPr bwMode="auto">
        <a:xfrm>
          <a:off x="8877300" y="3581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60" name="AutoShape 2"/>
        <xdr:cNvSpPr>
          <a:spLocks/>
        </xdr:cNvSpPr>
      </xdr:nvSpPr>
      <xdr:spPr bwMode="auto">
        <a:xfrm>
          <a:off x="8785860" y="3550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61" name="AutoShape 2"/>
        <xdr:cNvSpPr>
          <a:spLocks/>
        </xdr:cNvSpPr>
      </xdr:nvSpPr>
      <xdr:spPr bwMode="auto">
        <a:xfrm>
          <a:off x="8877300" y="3581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62" name="AutoShape 2"/>
        <xdr:cNvSpPr>
          <a:spLocks/>
        </xdr:cNvSpPr>
      </xdr:nvSpPr>
      <xdr:spPr bwMode="auto">
        <a:xfrm>
          <a:off x="8785860" y="3550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63" name="AutoShape 2"/>
        <xdr:cNvSpPr>
          <a:spLocks/>
        </xdr:cNvSpPr>
      </xdr:nvSpPr>
      <xdr:spPr bwMode="auto">
        <a:xfrm>
          <a:off x="8877300" y="3581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64" name="AutoShape 2"/>
        <xdr:cNvSpPr>
          <a:spLocks/>
        </xdr:cNvSpPr>
      </xdr:nvSpPr>
      <xdr:spPr bwMode="auto">
        <a:xfrm>
          <a:off x="8785860" y="3550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65" name="AutoShape 2"/>
        <xdr:cNvSpPr>
          <a:spLocks/>
        </xdr:cNvSpPr>
      </xdr:nvSpPr>
      <xdr:spPr bwMode="auto">
        <a:xfrm>
          <a:off x="8877300" y="3581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66" name="AutoShape 2"/>
        <xdr:cNvSpPr>
          <a:spLocks/>
        </xdr:cNvSpPr>
      </xdr:nvSpPr>
      <xdr:spPr bwMode="auto">
        <a:xfrm>
          <a:off x="8785860" y="3550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67" name="AutoShape 2"/>
        <xdr:cNvSpPr>
          <a:spLocks/>
        </xdr:cNvSpPr>
      </xdr:nvSpPr>
      <xdr:spPr bwMode="auto">
        <a:xfrm>
          <a:off x="8877300" y="3581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68" name="AutoShape 2"/>
        <xdr:cNvSpPr>
          <a:spLocks/>
        </xdr:cNvSpPr>
      </xdr:nvSpPr>
      <xdr:spPr bwMode="auto">
        <a:xfrm>
          <a:off x="8785860" y="3550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69" name="AutoShape 2"/>
        <xdr:cNvSpPr>
          <a:spLocks/>
        </xdr:cNvSpPr>
      </xdr:nvSpPr>
      <xdr:spPr bwMode="auto">
        <a:xfrm>
          <a:off x="8877300" y="2895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70" name="AutoShape 2"/>
        <xdr:cNvSpPr>
          <a:spLocks/>
        </xdr:cNvSpPr>
      </xdr:nvSpPr>
      <xdr:spPr bwMode="auto">
        <a:xfrm>
          <a:off x="8785860" y="2865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71" name="AutoShape 2"/>
        <xdr:cNvSpPr>
          <a:spLocks/>
        </xdr:cNvSpPr>
      </xdr:nvSpPr>
      <xdr:spPr bwMode="auto">
        <a:xfrm>
          <a:off x="8877300" y="2895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72" name="AutoShape 2"/>
        <xdr:cNvSpPr>
          <a:spLocks/>
        </xdr:cNvSpPr>
      </xdr:nvSpPr>
      <xdr:spPr bwMode="auto">
        <a:xfrm>
          <a:off x="8785860" y="2865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73" name="AutoShape 2"/>
        <xdr:cNvSpPr>
          <a:spLocks/>
        </xdr:cNvSpPr>
      </xdr:nvSpPr>
      <xdr:spPr bwMode="auto">
        <a:xfrm>
          <a:off x="8877300" y="2895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74" name="AutoShape 2"/>
        <xdr:cNvSpPr>
          <a:spLocks/>
        </xdr:cNvSpPr>
      </xdr:nvSpPr>
      <xdr:spPr bwMode="auto">
        <a:xfrm>
          <a:off x="8785860" y="2865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75" name="AutoShape 2"/>
        <xdr:cNvSpPr>
          <a:spLocks/>
        </xdr:cNvSpPr>
      </xdr:nvSpPr>
      <xdr:spPr bwMode="auto">
        <a:xfrm>
          <a:off x="8877300" y="2895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76" name="AutoShape 2"/>
        <xdr:cNvSpPr>
          <a:spLocks/>
        </xdr:cNvSpPr>
      </xdr:nvSpPr>
      <xdr:spPr bwMode="auto">
        <a:xfrm>
          <a:off x="8785860" y="2865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77" name="AutoShape 2"/>
        <xdr:cNvSpPr>
          <a:spLocks/>
        </xdr:cNvSpPr>
      </xdr:nvSpPr>
      <xdr:spPr bwMode="auto">
        <a:xfrm>
          <a:off x="8877300" y="28956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78" name="AutoShape 2"/>
        <xdr:cNvSpPr>
          <a:spLocks/>
        </xdr:cNvSpPr>
      </xdr:nvSpPr>
      <xdr:spPr bwMode="auto">
        <a:xfrm>
          <a:off x="8785860" y="28651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79" name="AutoShape 2"/>
        <xdr:cNvSpPr>
          <a:spLocks/>
        </xdr:cNvSpPr>
      </xdr:nvSpPr>
      <xdr:spPr bwMode="auto">
        <a:xfrm>
          <a:off x="8877300" y="1295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80" name="AutoShape 2"/>
        <xdr:cNvSpPr>
          <a:spLocks/>
        </xdr:cNvSpPr>
      </xdr:nvSpPr>
      <xdr:spPr bwMode="auto">
        <a:xfrm>
          <a:off x="8785860" y="1264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81" name="AutoShape 2"/>
        <xdr:cNvSpPr>
          <a:spLocks/>
        </xdr:cNvSpPr>
      </xdr:nvSpPr>
      <xdr:spPr bwMode="auto">
        <a:xfrm>
          <a:off x="8877300" y="1295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82" name="AutoShape 2"/>
        <xdr:cNvSpPr>
          <a:spLocks/>
        </xdr:cNvSpPr>
      </xdr:nvSpPr>
      <xdr:spPr bwMode="auto">
        <a:xfrm>
          <a:off x="8785860" y="1264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83" name="AutoShape 2"/>
        <xdr:cNvSpPr>
          <a:spLocks/>
        </xdr:cNvSpPr>
      </xdr:nvSpPr>
      <xdr:spPr bwMode="auto">
        <a:xfrm>
          <a:off x="8877300" y="1295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84" name="AutoShape 2"/>
        <xdr:cNvSpPr>
          <a:spLocks/>
        </xdr:cNvSpPr>
      </xdr:nvSpPr>
      <xdr:spPr bwMode="auto">
        <a:xfrm>
          <a:off x="8785860" y="1264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85" name="AutoShape 2"/>
        <xdr:cNvSpPr>
          <a:spLocks/>
        </xdr:cNvSpPr>
      </xdr:nvSpPr>
      <xdr:spPr bwMode="auto">
        <a:xfrm>
          <a:off x="8877300" y="1295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86" name="AutoShape 2"/>
        <xdr:cNvSpPr>
          <a:spLocks/>
        </xdr:cNvSpPr>
      </xdr:nvSpPr>
      <xdr:spPr bwMode="auto">
        <a:xfrm>
          <a:off x="8785860" y="1264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87" name="AutoShape 2"/>
        <xdr:cNvSpPr>
          <a:spLocks/>
        </xdr:cNvSpPr>
      </xdr:nvSpPr>
      <xdr:spPr bwMode="auto">
        <a:xfrm>
          <a:off x="8877300" y="12954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88" name="AutoShape 2"/>
        <xdr:cNvSpPr>
          <a:spLocks/>
        </xdr:cNvSpPr>
      </xdr:nvSpPr>
      <xdr:spPr bwMode="auto">
        <a:xfrm>
          <a:off x="8785860" y="12649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89" name="AutoShape 2"/>
        <xdr:cNvSpPr>
          <a:spLocks/>
        </xdr:cNvSpPr>
      </xdr:nvSpPr>
      <xdr:spPr bwMode="auto">
        <a:xfrm>
          <a:off x="8877300" y="2209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90" name="AutoShape 2"/>
        <xdr:cNvSpPr>
          <a:spLocks/>
        </xdr:cNvSpPr>
      </xdr:nvSpPr>
      <xdr:spPr bwMode="auto">
        <a:xfrm>
          <a:off x="8785860" y="2179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91" name="AutoShape 2"/>
        <xdr:cNvSpPr>
          <a:spLocks/>
        </xdr:cNvSpPr>
      </xdr:nvSpPr>
      <xdr:spPr bwMode="auto">
        <a:xfrm>
          <a:off x="8877300" y="2209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92" name="AutoShape 2"/>
        <xdr:cNvSpPr>
          <a:spLocks/>
        </xdr:cNvSpPr>
      </xdr:nvSpPr>
      <xdr:spPr bwMode="auto">
        <a:xfrm>
          <a:off x="8785860" y="2179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93" name="AutoShape 2"/>
        <xdr:cNvSpPr>
          <a:spLocks/>
        </xdr:cNvSpPr>
      </xdr:nvSpPr>
      <xdr:spPr bwMode="auto">
        <a:xfrm>
          <a:off x="8877300" y="2209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94" name="AutoShape 2"/>
        <xdr:cNvSpPr>
          <a:spLocks/>
        </xdr:cNvSpPr>
      </xdr:nvSpPr>
      <xdr:spPr bwMode="auto">
        <a:xfrm>
          <a:off x="8785860" y="2179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95" name="AutoShape 2"/>
        <xdr:cNvSpPr>
          <a:spLocks/>
        </xdr:cNvSpPr>
      </xdr:nvSpPr>
      <xdr:spPr bwMode="auto">
        <a:xfrm>
          <a:off x="8877300" y="2209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96" name="AutoShape 2"/>
        <xdr:cNvSpPr>
          <a:spLocks/>
        </xdr:cNvSpPr>
      </xdr:nvSpPr>
      <xdr:spPr bwMode="auto">
        <a:xfrm>
          <a:off x="8785860" y="2179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97" name="AutoShape 2"/>
        <xdr:cNvSpPr>
          <a:spLocks/>
        </xdr:cNvSpPr>
      </xdr:nvSpPr>
      <xdr:spPr bwMode="auto">
        <a:xfrm>
          <a:off x="8877300" y="22098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598" name="AutoShape 2"/>
        <xdr:cNvSpPr>
          <a:spLocks/>
        </xdr:cNvSpPr>
      </xdr:nvSpPr>
      <xdr:spPr bwMode="auto">
        <a:xfrm>
          <a:off x="8785860" y="21793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599" name="AutoShape 2"/>
        <xdr:cNvSpPr>
          <a:spLocks/>
        </xdr:cNvSpPr>
      </xdr:nvSpPr>
      <xdr:spPr bwMode="auto">
        <a:xfrm>
          <a:off x="8877300" y="3810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600" name="AutoShape 2"/>
        <xdr:cNvSpPr>
          <a:spLocks/>
        </xdr:cNvSpPr>
      </xdr:nvSpPr>
      <xdr:spPr bwMode="auto">
        <a:xfrm>
          <a:off x="8785860" y="3779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601" name="AutoShape 2"/>
        <xdr:cNvSpPr>
          <a:spLocks/>
        </xdr:cNvSpPr>
      </xdr:nvSpPr>
      <xdr:spPr bwMode="auto">
        <a:xfrm>
          <a:off x="8877300" y="3810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602" name="AutoShape 2"/>
        <xdr:cNvSpPr>
          <a:spLocks/>
        </xdr:cNvSpPr>
      </xdr:nvSpPr>
      <xdr:spPr bwMode="auto">
        <a:xfrm>
          <a:off x="8785860" y="3779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603" name="AutoShape 2"/>
        <xdr:cNvSpPr>
          <a:spLocks/>
        </xdr:cNvSpPr>
      </xdr:nvSpPr>
      <xdr:spPr bwMode="auto">
        <a:xfrm>
          <a:off x="8877300" y="3810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604" name="AutoShape 2"/>
        <xdr:cNvSpPr>
          <a:spLocks/>
        </xdr:cNvSpPr>
      </xdr:nvSpPr>
      <xdr:spPr bwMode="auto">
        <a:xfrm>
          <a:off x="8785860" y="3779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605" name="AutoShape 2"/>
        <xdr:cNvSpPr>
          <a:spLocks/>
        </xdr:cNvSpPr>
      </xdr:nvSpPr>
      <xdr:spPr bwMode="auto">
        <a:xfrm>
          <a:off x="8877300" y="3810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606" name="AutoShape 2"/>
        <xdr:cNvSpPr>
          <a:spLocks/>
        </xdr:cNvSpPr>
      </xdr:nvSpPr>
      <xdr:spPr bwMode="auto">
        <a:xfrm>
          <a:off x="8785860" y="3779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1234440</xdr:colOff>
      <xdr:row>1</xdr:row>
      <xdr:rowOff>175260</xdr:rowOff>
    </xdr:to>
    <xdr:sp macro="" textlink="">
      <xdr:nvSpPr>
        <xdr:cNvPr id="4690607" name="AutoShape 2"/>
        <xdr:cNvSpPr>
          <a:spLocks/>
        </xdr:cNvSpPr>
      </xdr:nvSpPr>
      <xdr:spPr bwMode="auto">
        <a:xfrm>
          <a:off x="8877300" y="381000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518160</xdr:colOff>
      <xdr:row>0</xdr:row>
      <xdr:rowOff>0</xdr:rowOff>
    </xdr:from>
    <xdr:to>
      <xdr:col>15</xdr:col>
      <xdr:colOff>1143000</xdr:colOff>
      <xdr:row>1</xdr:row>
      <xdr:rowOff>175260</xdr:rowOff>
    </xdr:to>
    <xdr:sp macro="" textlink="">
      <xdr:nvSpPr>
        <xdr:cNvPr id="4690608" name="AutoShape 2"/>
        <xdr:cNvSpPr>
          <a:spLocks/>
        </xdr:cNvSpPr>
      </xdr:nvSpPr>
      <xdr:spPr bwMode="auto">
        <a:xfrm>
          <a:off x="8785860" y="3779520"/>
          <a:ext cx="624840" cy="3733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2147483646 w 21600"/>
            <a:gd name="T5" fmla="*/ 2147483646 h 21600"/>
            <a:gd name="T6" fmla="*/ 0 w 21600"/>
            <a:gd name="T7" fmla="*/ 2147483646 h 21600"/>
            <a:gd name="T8" fmla="*/ 17694720 60000 65536"/>
            <a:gd name="T9" fmla="*/ 0 60000 65536"/>
            <a:gd name="T10" fmla="*/ 5898240 60000 65536"/>
            <a:gd name="T11" fmla="*/ 1179648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prstDash val="solid"/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U_ziema\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engvoji.lt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engvoji.lt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engvoji.lt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 refreshError="1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 refreshError="1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 refreshError="1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 refreshError="1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 refreshError="1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 refreshError="1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 refreshError="1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 refreshError="1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 refreshError="1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 refreshError="1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 refreshError="1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 refreshError="1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 refreshError="1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 refreshError="1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 refreshError="1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 refreshError="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6:G37"/>
  <sheetViews>
    <sheetView workbookViewId="0"/>
  </sheetViews>
  <sheetFormatPr defaultRowHeight="13.2" x14ac:dyDescent="0.25"/>
  <sheetData>
    <row r="6" spans="2:7" ht="24.6" x14ac:dyDescent="0.25">
      <c r="B6" s="382" t="s">
        <v>648</v>
      </c>
    </row>
    <row r="7" spans="2:7" ht="24.6" x14ac:dyDescent="0.25">
      <c r="B7" s="382" t="s">
        <v>649</v>
      </c>
    </row>
    <row r="8" spans="2:7" ht="30" x14ac:dyDescent="0.25">
      <c r="B8" s="383"/>
    </row>
    <row r="9" spans="2:7" ht="20.399999999999999" x14ac:dyDescent="0.25">
      <c r="B9" s="384"/>
    </row>
    <row r="10" spans="2:7" ht="20.399999999999999" x14ac:dyDescent="0.25">
      <c r="B10" s="384" t="s">
        <v>650</v>
      </c>
      <c r="G10" s="384" t="s">
        <v>651</v>
      </c>
    </row>
    <row r="11" spans="2:7" x14ac:dyDescent="0.25">
      <c r="B11" s="177"/>
    </row>
    <row r="12" spans="2:7" x14ac:dyDescent="0.25">
      <c r="B12" s="177"/>
    </row>
    <row r="13" spans="2:7" x14ac:dyDescent="0.25">
      <c r="B13" s="177"/>
    </row>
    <row r="14" spans="2:7" x14ac:dyDescent="0.25">
      <c r="B14" s="177"/>
    </row>
    <row r="15" spans="2:7" x14ac:dyDescent="0.25">
      <c r="B15" s="177"/>
    </row>
    <row r="16" spans="2:7" ht="16.2" x14ac:dyDescent="0.25">
      <c r="B16" s="385" t="s">
        <v>652</v>
      </c>
      <c r="E16" s="385" t="s">
        <v>653</v>
      </c>
    </row>
    <row r="17" spans="2:7" x14ac:dyDescent="0.25">
      <c r="G17" s="177" t="s">
        <v>654</v>
      </c>
    </row>
    <row r="18" spans="2:7" x14ac:dyDescent="0.25">
      <c r="B18" s="177"/>
    </row>
    <row r="19" spans="2:7" ht="16.2" x14ac:dyDescent="0.25">
      <c r="B19" s="385" t="s">
        <v>655</v>
      </c>
      <c r="E19" s="385" t="s">
        <v>656</v>
      </c>
    </row>
    <row r="20" spans="2:7" x14ac:dyDescent="0.25">
      <c r="G20" s="177" t="s">
        <v>654</v>
      </c>
    </row>
    <row r="21" spans="2:7" x14ac:dyDescent="0.25">
      <c r="B21" s="177"/>
    </row>
    <row r="22" spans="2:7" x14ac:dyDescent="0.25">
      <c r="B22" s="177"/>
    </row>
    <row r="23" spans="2:7" x14ac:dyDescent="0.25">
      <c r="B23" s="177"/>
    </row>
    <row r="24" spans="2:7" x14ac:dyDescent="0.25">
      <c r="B24" s="177"/>
    </row>
    <row r="25" spans="2:7" x14ac:dyDescent="0.25">
      <c r="B25" s="177"/>
    </row>
    <row r="26" spans="2:7" x14ac:dyDescent="0.25">
      <c r="B26" s="177"/>
    </row>
    <row r="28" spans="2:7" x14ac:dyDescent="0.25">
      <c r="B28" s="177"/>
    </row>
    <row r="29" spans="2:7" x14ac:dyDescent="0.25">
      <c r="B29" s="177"/>
    </row>
    <row r="30" spans="2:7" x14ac:dyDescent="0.25">
      <c r="B30" s="177"/>
    </row>
    <row r="31" spans="2:7" x14ac:dyDescent="0.25">
      <c r="B31" s="177"/>
    </row>
    <row r="32" spans="2:7" x14ac:dyDescent="0.25">
      <c r="B32" s="177"/>
    </row>
    <row r="33" spans="2:2" x14ac:dyDescent="0.25">
      <c r="B33" s="177"/>
    </row>
    <row r="34" spans="2:2" x14ac:dyDescent="0.25">
      <c r="B34" s="177"/>
    </row>
    <row r="35" spans="2:2" x14ac:dyDescent="0.25">
      <c r="B35" s="177"/>
    </row>
    <row r="36" spans="2:2" x14ac:dyDescent="0.25">
      <c r="B36" s="177"/>
    </row>
    <row r="37" spans="2:2" x14ac:dyDescent="0.25">
      <c r="B37" s="17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  <pageSetUpPr fitToPage="1"/>
  </sheetPr>
  <dimension ref="A1:I33"/>
  <sheetViews>
    <sheetView topLeftCell="A14" zoomScaleNormal="100" workbookViewId="0">
      <selection activeCell="H6" sqref="H6:I6"/>
    </sheetView>
  </sheetViews>
  <sheetFormatPr defaultColWidth="9.109375" defaultRowHeight="13.2" x14ac:dyDescent="0.25"/>
  <cols>
    <col min="1" max="1" width="4.88671875" style="50" customWidth="1"/>
    <col min="2" max="2" width="5.6640625" style="50" customWidth="1"/>
    <col min="3" max="3" width="9" style="50" customWidth="1"/>
    <col min="4" max="4" width="15.44140625" style="50" customWidth="1"/>
    <col min="5" max="5" width="10.6640625" style="74" customWidth="1"/>
    <col min="6" max="6" width="14.109375" style="75" bestFit="1" customWidth="1"/>
    <col min="7" max="7" width="10" style="59" customWidth="1"/>
    <col min="8" max="8" width="6.88671875" style="59" customWidth="1"/>
    <col min="9" max="9" width="17" style="56" bestFit="1" customWidth="1"/>
    <col min="10" max="10" width="12.109375" style="50" customWidth="1"/>
    <col min="11" max="16384" width="9.109375" style="50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9" s="56" customFormat="1" ht="12" customHeight="1" x14ac:dyDescent="0.25">
      <c r="A3" s="50"/>
      <c r="B3" s="50"/>
      <c r="C3" s="50"/>
      <c r="D3" s="51"/>
      <c r="E3" s="52"/>
      <c r="F3" s="53"/>
      <c r="G3" s="54"/>
      <c r="H3" s="54"/>
      <c r="I3" s="55"/>
    </row>
    <row r="4" spans="1:9" s="57" customFormat="1" ht="15.6" x14ac:dyDescent="0.25">
      <c r="C4" s="7" t="s">
        <v>410</v>
      </c>
      <c r="D4" s="1"/>
      <c r="E4" s="48"/>
      <c r="F4" s="48"/>
      <c r="G4" s="49"/>
      <c r="H4" s="49"/>
    </row>
    <row r="5" spans="1:9" s="57" customFormat="1" ht="16.2" thickBot="1" x14ac:dyDescent="0.3">
      <c r="C5" s="1">
        <v>1</v>
      </c>
      <c r="D5" s="1" t="s">
        <v>0</v>
      </c>
      <c r="E5" s="52"/>
      <c r="F5" s="58"/>
      <c r="G5" s="59"/>
      <c r="H5" s="54"/>
      <c r="I5" s="54"/>
    </row>
    <row r="6" spans="1:9" s="68" customFormat="1" ht="18" customHeight="1" thickBot="1" x14ac:dyDescent="0.3">
      <c r="A6" s="60" t="s">
        <v>1</v>
      </c>
      <c r="B6" s="61" t="s">
        <v>37</v>
      </c>
      <c r="C6" s="62" t="s">
        <v>2</v>
      </c>
      <c r="D6" s="63" t="s">
        <v>3</v>
      </c>
      <c r="E6" s="64" t="s">
        <v>4</v>
      </c>
      <c r="F6" s="65" t="s">
        <v>5</v>
      </c>
      <c r="G6" s="64" t="s">
        <v>38</v>
      </c>
      <c r="H6" s="66" t="s">
        <v>6</v>
      </c>
      <c r="I6" s="67" t="s">
        <v>7</v>
      </c>
    </row>
    <row r="7" spans="1:9" ht="18" customHeight="1" x14ac:dyDescent="0.25">
      <c r="A7" s="69">
        <v>1</v>
      </c>
      <c r="B7" s="92">
        <v>91</v>
      </c>
      <c r="C7" s="70" t="s">
        <v>90</v>
      </c>
      <c r="D7" s="71" t="s">
        <v>120</v>
      </c>
      <c r="E7" s="72" t="s">
        <v>121</v>
      </c>
      <c r="F7" s="40" t="s">
        <v>657</v>
      </c>
      <c r="G7" s="73">
        <v>1.2547453703703703E-3</v>
      </c>
      <c r="H7" s="94" t="s">
        <v>422</v>
      </c>
      <c r="I7" s="40" t="s">
        <v>60</v>
      </c>
    </row>
    <row r="8" spans="1:9" ht="18" customHeight="1" x14ac:dyDescent="0.25">
      <c r="A8" s="69">
        <v>2</v>
      </c>
      <c r="B8" s="92">
        <v>76</v>
      </c>
      <c r="C8" s="70" t="s">
        <v>8</v>
      </c>
      <c r="D8" s="71" t="s">
        <v>373</v>
      </c>
      <c r="E8" s="72" t="s">
        <v>374</v>
      </c>
      <c r="F8" s="40" t="s">
        <v>273</v>
      </c>
      <c r="G8" s="73" t="s">
        <v>419</v>
      </c>
      <c r="H8" s="94" t="s">
        <v>423</v>
      </c>
      <c r="I8" s="40" t="s">
        <v>297</v>
      </c>
    </row>
    <row r="9" spans="1:9" ht="18" customHeight="1" x14ac:dyDescent="0.25">
      <c r="A9" s="69">
        <v>3</v>
      </c>
      <c r="B9" s="92">
        <v>83</v>
      </c>
      <c r="C9" s="70" t="s">
        <v>159</v>
      </c>
      <c r="D9" s="71" t="s">
        <v>386</v>
      </c>
      <c r="E9" s="72" t="s">
        <v>387</v>
      </c>
      <c r="F9" s="40" t="s">
        <v>273</v>
      </c>
      <c r="G9" s="73" t="s">
        <v>419</v>
      </c>
      <c r="H9" s="94" t="s">
        <v>423</v>
      </c>
      <c r="I9" s="40" t="s">
        <v>362</v>
      </c>
    </row>
    <row r="10" spans="1:9" ht="18" customHeight="1" x14ac:dyDescent="0.25">
      <c r="A10" s="69">
        <v>4</v>
      </c>
      <c r="B10" s="92">
        <v>82</v>
      </c>
      <c r="C10" s="70" t="s">
        <v>255</v>
      </c>
      <c r="D10" s="71" t="s">
        <v>384</v>
      </c>
      <c r="E10" s="72" t="s">
        <v>385</v>
      </c>
      <c r="F10" s="40" t="s">
        <v>273</v>
      </c>
      <c r="G10" s="73">
        <v>1.5332175925925927E-3</v>
      </c>
      <c r="H10" s="94" t="s">
        <v>424</v>
      </c>
      <c r="I10" s="40" t="s">
        <v>362</v>
      </c>
    </row>
    <row r="11" spans="1:9" ht="18" customHeight="1" x14ac:dyDescent="0.25">
      <c r="A11" s="69">
        <v>5</v>
      </c>
      <c r="B11" s="92">
        <v>129</v>
      </c>
      <c r="C11" s="70" t="s">
        <v>259</v>
      </c>
      <c r="D11" s="71" t="s">
        <v>260</v>
      </c>
      <c r="E11" s="72" t="s">
        <v>203</v>
      </c>
      <c r="F11" s="40" t="s">
        <v>252</v>
      </c>
      <c r="G11" s="73">
        <v>1.4E-3</v>
      </c>
      <c r="H11" s="94" t="s">
        <v>425</v>
      </c>
      <c r="I11" s="40" t="s">
        <v>261</v>
      </c>
    </row>
    <row r="12" spans="1:9" ht="18" customHeight="1" x14ac:dyDescent="0.25">
      <c r="A12" s="69">
        <v>6</v>
      </c>
      <c r="B12" s="92">
        <v>16</v>
      </c>
      <c r="C12" s="70" t="s">
        <v>246</v>
      </c>
      <c r="D12" s="71" t="s">
        <v>247</v>
      </c>
      <c r="E12" s="72" t="s">
        <v>248</v>
      </c>
      <c r="F12" s="40" t="s">
        <v>658</v>
      </c>
      <c r="G12" s="73">
        <v>1.2547453703703703E-3</v>
      </c>
      <c r="H12" s="94" t="s">
        <v>422</v>
      </c>
      <c r="I12" s="40" t="s">
        <v>239</v>
      </c>
    </row>
    <row r="13" spans="1:9" ht="18" customHeight="1" x14ac:dyDescent="0.25">
      <c r="A13" s="69">
        <v>7</v>
      </c>
      <c r="B13" s="92">
        <v>147</v>
      </c>
      <c r="C13" s="70" t="s">
        <v>398</v>
      </c>
      <c r="D13" s="71" t="s">
        <v>399</v>
      </c>
      <c r="E13" s="72">
        <v>39118</v>
      </c>
      <c r="F13" s="40" t="s">
        <v>660</v>
      </c>
      <c r="G13" s="73" t="s">
        <v>419</v>
      </c>
      <c r="H13" s="94" t="s">
        <v>423</v>
      </c>
      <c r="I13" s="40" t="s">
        <v>364</v>
      </c>
    </row>
    <row r="14" spans="1:9" ht="18" customHeight="1" x14ac:dyDescent="0.25">
      <c r="A14" s="69">
        <v>8</v>
      </c>
      <c r="B14" s="92"/>
      <c r="C14" s="70"/>
      <c r="D14" s="71"/>
      <c r="E14" s="72"/>
      <c r="F14" s="40"/>
      <c r="G14" s="73"/>
      <c r="H14" s="94" t="s">
        <v>423</v>
      </c>
      <c r="I14" s="40"/>
    </row>
    <row r="15" spans="1:9" s="57" customFormat="1" ht="15.6" x14ac:dyDescent="0.25">
      <c r="C15" s="1">
        <v>2</v>
      </c>
      <c r="D15" s="1" t="s">
        <v>0</v>
      </c>
      <c r="E15" s="52"/>
      <c r="F15" s="58"/>
      <c r="G15" s="59"/>
      <c r="H15" s="54"/>
      <c r="I15" s="54"/>
    </row>
    <row r="16" spans="1:9" ht="18" customHeight="1" x14ac:dyDescent="0.25">
      <c r="A16" s="69">
        <v>1</v>
      </c>
      <c r="B16" s="92">
        <v>37</v>
      </c>
      <c r="C16" s="70" t="s">
        <v>200</v>
      </c>
      <c r="D16" s="71" t="s">
        <v>309</v>
      </c>
      <c r="E16" s="72" t="s">
        <v>310</v>
      </c>
      <c r="F16" s="40" t="s">
        <v>11</v>
      </c>
      <c r="G16" s="73">
        <v>1.2623842592592591E-3</v>
      </c>
      <c r="H16" s="94" t="s">
        <v>422</v>
      </c>
      <c r="I16" s="40" t="s">
        <v>266</v>
      </c>
    </row>
    <row r="17" spans="1:9" ht="18" customHeight="1" x14ac:dyDescent="0.25">
      <c r="A17" s="69">
        <v>2</v>
      </c>
      <c r="B17" s="92">
        <v>38</v>
      </c>
      <c r="C17" s="70" t="s">
        <v>16</v>
      </c>
      <c r="D17" s="71" t="s">
        <v>309</v>
      </c>
      <c r="E17" s="72" t="s">
        <v>310</v>
      </c>
      <c r="F17" s="40" t="s">
        <v>11</v>
      </c>
      <c r="G17" s="73">
        <v>1.3152777777777778E-3</v>
      </c>
      <c r="H17" s="94" t="s">
        <v>422</v>
      </c>
      <c r="I17" s="40" t="s">
        <v>266</v>
      </c>
    </row>
    <row r="18" spans="1:9" ht="18" customHeight="1" x14ac:dyDescent="0.25">
      <c r="A18" s="69">
        <v>3</v>
      </c>
      <c r="B18" s="92">
        <v>79</v>
      </c>
      <c r="C18" s="70" t="s">
        <v>202</v>
      </c>
      <c r="D18" s="71" t="s">
        <v>201</v>
      </c>
      <c r="E18" s="72">
        <v>39505</v>
      </c>
      <c r="F18" s="40" t="s">
        <v>273</v>
      </c>
      <c r="G18" s="73">
        <v>1.2666666666666666E-3</v>
      </c>
      <c r="H18" s="94" t="s">
        <v>422</v>
      </c>
      <c r="I18" s="40" t="s">
        <v>162</v>
      </c>
    </row>
    <row r="19" spans="1:9" ht="18" customHeight="1" x14ac:dyDescent="0.25">
      <c r="A19" s="69">
        <v>4</v>
      </c>
      <c r="B19" s="92">
        <v>30</v>
      </c>
      <c r="C19" s="70" t="s">
        <v>264</v>
      </c>
      <c r="D19" s="71" t="s">
        <v>136</v>
      </c>
      <c r="E19" s="72" t="s">
        <v>265</v>
      </c>
      <c r="F19" s="40" t="s">
        <v>191</v>
      </c>
      <c r="G19" s="73">
        <v>1.3773148148148147E-3</v>
      </c>
      <c r="H19" s="94" t="s">
        <v>425</v>
      </c>
      <c r="I19" s="40" t="s">
        <v>254</v>
      </c>
    </row>
    <row r="20" spans="1:9" ht="18" customHeight="1" x14ac:dyDescent="0.25">
      <c r="A20" s="69">
        <v>5</v>
      </c>
      <c r="B20" s="92">
        <v>101</v>
      </c>
      <c r="C20" s="70" t="s">
        <v>192</v>
      </c>
      <c r="D20" s="71" t="s">
        <v>193</v>
      </c>
      <c r="E20" s="72">
        <v>39703</v>
      </c>
      <c r="F20" s="40" t="s">
        <v>263</v>
      </c>
      <c r="G20" s="73">
        <v>1.3663194444444443E-3</v>
      </c>
      <c r="H20" s="94" t="s">
        <v>425</v>
      </c>
      <c r="I20" s="40" t="s">
        <v>155</v>
      </c>
    </row>
    <row r="21" spans="1:9" ht="18" customHeight="1" x14ac:dyDescent="0.25">
      <c r="A21" s="69">
        <v>6</v>
      </c>
      <c r="B21" s="92">
        <v>95</v>
      </c>
      <c r="C21" s="70" t="s">
        <v>218</v>
      </c>
      <c r="D21" s="71" t="s">
        <v>124</v>
      </c>
      <c r="E21" s="72" t="s">
        <v>125</v>
      </c>
      <c r="F21" s="40" t="s">
        <v>664</v>
      </c>
      <c r="G21" s="73">
        <v>1.2916666666666664E-3</v>
      </c>
      <c r="H21" s="94" t="s">
        <v>422</v>
      </c>
      <c r="I21" s="40" t="s">
        <v>126</v>
      </c>
    </row>
    <row r="22" spans="1:9" ht="18" customHeight="1" x14ac:dyDescent="0.25">
      <c r="A22" s="69">
        <v>7</v>
      </c>
      <c r="B22" s="92">
        <v>115</v>
      </c>
      <c r="C22" s="70" t="s">
        <v>272</v>
      </c>
      <c r="D22" s="71" t="s">
        <v>85</v>
      </c>
      <c r="E22" s="72">
        <v>39172</v>
      </c>
      <c r="F22" s="40" t="s">
        <v>56</v>
      </c>
      <c r="G22" s="73">
        <v>1.3506944444444445E-3</v>
      </c>
      <c r="H22" s="94" t="s">
        <v>422</v>
      </c>
      <c r="I22" s="40" t="s">
        <v>55</v>
      </c>
    </row>
    <row r="23" spans="1:9" s="57" customFormat="1" ht="15.6" x14ac:dyDescent="0.25">
      <c r="C23" s="1">
        <v>3</v>
      </c>
      <c r="D23" s="1" t="s">
        <v>0</v>
      </c>
      <c r="E23" s="52"/>
      <c r="F23" s="58"/>
      <c r="G23" s="59"/>
      <c r="H23" s="54"/>
      <c r="I23" s="54"/>
    </row>
    <row r="24" spans="1:9" ht="18" customHeight="1" x14ac:dyDescent="0.25">
      <c r="A24" s="69">
        <v>1</v>
      </c>
      <c r="B24" s="92">
        <v>133</v>
      </c>
      <c r="C24" s="70" t="s">
        <v>18</v>
      </c>
      <c r="D24" s="71" t="s">
        <v>39</v>
      </c>
      <c r="E24" s="72" t="s">
        <v>13</v>
      </c>
      <c r="F24" s="40" t="s">
        <v>128</v>
      </c>
      <c r="G24" s="73">
        <v>1.119560185185185E-3</v>
      </c>
      <c r="H24" s="94" t="s">
        <v>426</v>
      </c>
      <c r="I24" s="40" t="s">
        <v>194</v>
      </c>
    </row>
    <row r="25" spans="1:9" ht="18" customHeight="1" x14ac:dyDescent="0.25">
      <c r="A25" s="69">
        <v>2</v>
      </c>
      <c r="B25" s="92">
        <v>134</v>
      </c>
      <c r="C25" s="70" t="s">
        <v>337</v>
      </c>
      <c r="D25" s="71" t="s">
        <v>338</v>
      </c>
      <c r="E25" s="72" t="s">
        <v>336</v>
      </c>
      <c r="F25" s="40" t="s">
        <v>128</v>
      </c>
      <c r="G25" s="73">
        <v>1.149537037037037E-3</v>
      </c>
      <c r="H25" s="94" t="s">
        <v>426</v>
      </c>
      <c r="I25" s="40" t="s">
        <v>130</v>
      </c>
    </row>
    <row r="26" spans="1:9" ht="18" customHeight="1" x14ac:dyDescent="0.25">
      <c r="A26" s="69">
        <v>3</v>
      </c>
      <c r="B26" s="92">
        <v>136</v>
      </c>
      <c r="C26" s="70" t="s">
        <v>53</v>
      </c>
      <c r="D26" s="71" t="s">
        <v>57</v>
      </c>
      <c r="E26" s="72" t="s">
        <v>206</v>
      </c>
      <c r="F26" s="40" t="s">
        <v>128</v>
      </c>
      <c r="G26" s="73">
        <v>1.2083333333333334E-3</v>
      </c>
      <c r="H26" s="94" t="s">
        <v>427</v>
      </c>
      <c r="I26" s="40" t="s">
        <v>194</v>
      </c>
    </row>
    <row r="27" spans="1:9" ht="18" customHeight="1" x14ac:dyDescent="0.25">
      <c r="A27" s="69">
        <v>4</v>
      </c>
      <c r="B27" s="92">
        <v>151</v>
      </c>
      <c r="C27" s="70" t="s">
        <v>117</v>
      </c>
      <c r="D27" s="71" t="s">
        <v>129</v>
      </c>
      <c r="E27" s="72" t="s">
        <v>80</v>
      </c>
      <c r="F27" s="40" t="s">
        <v>128</v>
      </c>
      <c r="G27" s="73">
        <v>1.1274305555555556E-3</v>
      </c>
      <c r="H27" s="94" t="s">
        <v>426</v>
      </c>
      <c r="I27" s="40" t="s">
        <v>269</v>
      </c>
    </row>
    <row r="28" spans="1:9" ht="18" customHeight="1" x14ac:dyDescent="0.25">
      <c r="A28" s="69">
        <v>5</v>
      </c>
      <c r="B28" s="92">
        <v>87</v>
      </c>
      <c r="C28" s="70" t="s">
        <v>169</v>
      </c>
      <c r="D28" s="71" t="s">
        <v>394</v>
      </c>
      <c r="E28" s="72" t="s">
        <v>395</v>
      </c>
      <c r="F28" s="40" t="s">
        <v>273</v>
      </c>
      <c r="G28" s="73">
        <v>1.2478009259259259E-3</v>
      </c>
      <c r="H28" s="94" t="s">
        <v>422</v>
      </c>
      <c r="I28" s="40" t="s">
        <v>297</v>
      </c>
    </row>
    <row r="29" spans="1:9" ht="18" customHeight="1" x14ac:dyDescent="0.25">
      <c r="A29" s="69">
        <v>6</v>
      </c>
      <c r="B29" s="92">
        <v>90</v>
      </c>
      <c r="C29" s="70" t="s">
        <v>63</v>
      </c>
      <c r="D29" s="71" t="s">
        <v>64</v>
      </c>
      <c r="E29" s="72" t="s">
        <v>65</v>
      </c>
      <c r="F29" s="40" t="s">
        <v>657</v>
      </c>
      <c r="G29" s="73">
        <v>1.2684027777777778E-3</v>
      </c>
      <c r="H29" s="94" t="s">
        <v>422</v>
      </c>
      <c r="I29" s="40" t="s">
        <v>60</v>
      </c>
    </row>
    <row r="30" spans="1:9" ht="18" customHeight="1" x14ac:dyDescent="0.25">
      <c r="A30" s="69">
        <v>7</v>
      </c>
      <c r="B30" s="92">
        <v>137</v>
      </c>
      <c r="C30" s="70" t="s">
        <v>268</v>
      </c>
      <c r="D30" s="71" t="s">
        <v>352</v>
      </c>
      <c r="E30" s="72" t="s">
        <v>353</v>
      </c>
      <c r="F30" s="40" t="s">
        <v>128</v>
      </c>
      <c r="G30" s="73">
        <v>1.2059027777777777E-3</v>
      </c>
      <c r="H30" s="94" t="s">
        <v>427</v>
      </c>
      <c r="I30" s="40" t="s">
        <v>354</v>
      </c>
    </row>
    <row r="31" spans="1:9" x14ac:dyDescent="0.25">
      <c r="A31"/>
      <c r="B31"/>
      <c r="C31"/>
      <c r="D31"/>
      <c r="E31" s="50"/>
      <c r="F31" s="50"/>
      <c r="G31" s="50"/>
      <c r="H31" s="50"/>
      <c r="I31" s="50"/>
    </row>
    <row r="32" spans="1:9" x14ac:dyDescent="0.25">
      <c r="E32" s="50"/>
      <c r="F32" s="50"/>
      <c r="G32" s="50"/>
      <c r="H32" s="50"/>
      <c r="I32" s="50"/>
    </row>
    <row r="33" spans="5:9" x14ac:dyDescent="0.25">
      <c r="E33" s="50"/>
      <c r="F33" s="50"/>
      <c r="G33" s="50"/>
      <c r="H33" s="50"/>
      <c r="I33" s="50"/>
    </row>
  </sheetData>
  <phoneticPr fontId="28" type="noConversion"/>
  <printOptions horizontalCentered="1"/>
  <pageMargins left="0.39370078740157483" right="0.39370078740157483" top="0.15748031496062992" bottom="0.19685039370078741" header="0.15748031496062992" footer="0.19685039370078741"/>
  <pageSetup paperSize="9" fitToHeight="0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A7" workbookViewId="0">
      <selection activeCell="H6" sqref="H6:I6"/>
    </sheetView>
  </sheetViews>
  <sheetFormatPr defaultColWidth="9.109375" defaultRowHeight="13.2" x14ac:dyDescent="0.25"/>
  <cols>
    <col min="1" max="1" width="4.88671875" style="50" customWidth="1"/>
    <col min="2" max="2" width="5.6640625" style="50" customWidth="1"/>
    <col min="3" max="3" width="9" style="50" customWidth="1"/>
    <col min="4" max="4" width="15.44140625" style="50" customWidth="1"/>
    <col min="5" max="5" width="10.6640625" style="74" customWidth="1"/>
    <col min="6" max="6" width="14.109375" style="75" bestFit="1" customWidth="1"/>
    <col min="7" max="7" width="10" style="59" customWidth="1"/>
    <col min="8" max="8" width="6.88671875" style="59" customWidth="1"/>
    <col min="9" max="9" width="17" style="56" bestFit="1" customWidth="1"/>
    <col min="10" max="10" width="12.109375" style="50" customWidth="1"/>
    <col min="11" max="16384" width="9.109375" style="50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9" s="56" customFormat="1" ht="12" customHeight="1" x14ac:dyDescent="0.25">
      <c r="A3" s="50"/>
      <c r="B3" s="50"/>
      <c r="C3" s="50"/>
      <c r="D3" s="51"/>
      <c r="E3" s="52"/>
      <c r="F3" s="53"/>
      <c r="G3" s="54"/>
      <c r="H3" s="54"/>
      <c r="I3" s="55"/>
    </row>
    <row r="4" spans="1:9" s="57" customFormat="1" ht="15.6" x14ac:dyDescent="0.25">
      <c r="C4" s="7" t="s">
        <v>410</v>
      </c>
      <c r="D4" s="1"/>
      <c r="E4" s="48"/>
      <c r="F4" s="48"/>
      <c r="G4" s="49"/>
      <c r="H4" s="49"/>
    </row>
    <row r="5" spans="1:9" s="57" customFormat="1" ht="16.2" thickBot="1" x14ac:dyDescent="0.3">
      <c r="C5" s="1">
        <v>1</v>
      </c>
      <c r="D5" s="1" t="s">
        <v>0</v>
      </c>
      <c r="E5" s="52"/>
      <c r="F5" s="58"/>
      <c r="G5" s="59"/>
      <c r="H5" s="54"/>
      <c r="I5" s="54"/>
    </row>
    <row r="6" spans="1:9" s="68" customFormat="1" ht="18" customHeight="1" thickBot="1" x14ac:dyDescent="0.3">
      <c r="A6" s="60" t="s">
        <v>180</v>
      </c>
      <c r="B6" s="61" t="s">
        <v>37</v>
      </c>
      <c r="C6" s="62" t="s">
        <v>2</v>
      </c>
      <c r="D6" s="63" t="s">
        <v>3</v>
      </c>
      <c r="E6" s="64" t="s">
        <v>4</v>
      </c>
      <c r="F6" s="65" t="s">
        <v>5</v>
      </c>
      <c r="G6" s="64" t="s">
        <v>38</v>
      </c>
      <c r="H6" s="66" t="s">
        <v>6</v>
      </c>
      <c r="I6" s="67" t="s">
        <v>7</v>
      </c>
    </row>
    <row r="7" spans="1:9" ht="18" customHeight="1" x14ac:dyDescent="0.25">
      <c r="A7" s="69">
        <v>1</v>
      </c>
      <c r="B7" s="92">
        <v>133</v>
      </c>
      <c r="C7" s="70" t="s">
        <v>18</v>
      </c>
      <c r="D7" s="71" t="s">
        <v>39</v>
      </c>
      <c r="E7" s="72" t="s">
        <v>13</v>
      </c>
      <c r="F7" s="40" t="s">
        <v>128</v>
      </c>
      <c r="G7" s="73">
        <v>1.119560185185185E-3</v>
      </c>
      <c r="H7" s="95" t="s">
        <v>426</v>
      </c>
      <c r="I7" s="40" t="s">
        <v>194</v>
      </c>
    </row>
    <row r="8" spans="1:9" ht="18" customHeight="1" x14ac:dyDescent="0.25">
      <c r="A8" s="69">
        <v>2</v>
      </c>
      <c r="B8" s="92">
        <v>151</v>
      </c>
      <c r="C8" s="70" t="s">
        <v>117</v>
      </c>
      <c r="D8" s="71" t="s">
        <v>129</v>
      </c>
      <c r="E8" s="72" t="s">
        <v>80</v>
      </c>
      <c r="F8" s="40" t="s">
        <v>128</v>
      </c>
      <c r="G8" s="73">
        <v>1.1274305555555556E-3</v>
      </c>
      <c r="H8" s="95" t="s">
        <v>426</v>
      </c>
      <c r="I8" s="40" t="s">
        <v>269</v>
      </c>
    </row>
    <row r="9" spans="1:9" ht="18" customHeight="1" x14ac:dyDescent="0.25">
      <c r="A9" s="69">
        <v>3</v>
      </c>
      <c r="B9" s="92">
        <v>134</v>
      </c>
      <c r="C9" s="70" t="s">
        <v>337</v>
      </c>
      <c r="D9" s="71" t="s">
        <v>338</v>
      </c>
      <c r="E9" s="72" t="s">
        <v>336</v>
      </c>
      <c r="F9" s="40" t="s">
        <v>128</v>
      </c>
      <c r="G9" s="73">
        <v>1.149537037037037E-3</v>
      </c>
      <c r="H9" s="95" t="s">
        <v>426</v>
      </c>
      <c r="I9" s="40" t="s">
        <v>130</v>
      </c>
    </row>
    <row r="10" spans="1:9" ht="18" customHeight="1" x14ac:dyDescent="0.25">
      <c r="A10" s="69">
        <v>4</v>
      </c>
      <c r="B10" s="92">
        <v>137</v>
      </c>
      <c r="C10" s="70" t="s">
        <v>268</v>
      </c>
      <c r="D10" s="71" t="s">
        <v>352</v>
      </c>
      <c r="E10" s="72" t="s">
        <v>353</v>
      </c>
      <c r="F10" s="40" t="s">
        <v>128</v>
      </c>
      <c r="G10" s="73">
        <v>1.2059027777777777E-3</v>
      </c>
      <c r="H10" s="95" t="s">
        <v>427</v>
      </c>
      <c r="I10" s="40" t="s">
        <v>354</v>
      </c>
    </row>
    <row r="11" spans="1:9" ht="18" customHeight="1" x14ac:dyDescent="0.25">
      <c r="A11" s="69">
        <v>5</v>
      </c>
      <c r="B11" s="92">
        <v>136</v>
      </c>
      <c r="C11" s="70" t="s">
        <v>53</v>
      </c>
      <c r="D11" s="71" t="s">
        <v>57</v>
      </c>
      <c r="E11" s="72" t="s">
        <v>206</v>
      </c>
      <c r="F11" s="40" t="s">
        <v>128</v>
      </c>
      <c r="G11" s="73">
        <v>1.2083333333333334E-3</v>
      </c>
      <c r="H11" s="95" t="s">
        <v>427</v>
      </c>
      <c r="I11" s="40" t="s">
        <v>194</v>
      </c>
    </row>
    <row r="12" spans="1:9" ht="18" customHeight="1" x14ac:dyDescent="0.25">
      <c r="A12" s="69">
        <v>6</v>
      </c>
      <c r="B12" s="92">
        <v>87</v>
      </c>
      <c r="C12" s="70" t="s">
        <v>169</v>
      </c>
      <c r="D12" s="71" t="s">
        <v>394</v>
      </c>
      <c r="E12" s="72" t="s">
        <v>395</v>
      </c>
      <c r="F12" s="40" t="s">
        <v>273</v>
      </c>
      <c r="G12" s="73">
        <v>1.2478009259259259E-3</v>
      </c>
      <c r="H12" s="95" t="s">
        <v>422</v>
      </c>
      <c r="I12" s="40" t="s">
        <v>297</v>
      </c>
    </row>
    <row r="13" spans="1:9" ht="18" customHeight="1" x14ac:dyDescent="0.25">
      <c r="A13" s="69">
        <v>7</v>
      </c>
      <c r="B13" s="92">
        <v>91</v>
      </c>
      <c r="C13" s="70" t="s">
        <v>90</v>
      </c>
      <c r="D13" s="71" t="s">
        <v>120</v>
      </c>
      <c r="E13" s="72" t="s">
        <v>121</v>
      </c>
      <c r="F13" s="40" t="s">
        <v>657</v>
      </c>
      <c r="G13" s="73">
        <v>1.2547453703703703E-3</v>
      </c>
      <c r="H13" s="95" t="s">
        <v>422</v>
      </c>
      <c r="I13" s="40" t="s">
        <v>60</v>
      </c>
    </row>
    <row r="14" spans="1:9" ht="18" customHeight="1" x14ac:dyDescent="0.25">
      <c r="A14" s="69">
        <v>8</v>
      </c>
      <c r="B14" s="92">
        <v>16</v>
      </c>
      <c r="C14" s="70" t="s">
        <v>246</v>
      </c>
      <c r="D14" s="71" t="s">
        <v>247</v>
      </c>
      <c r="E14" s="72" t="s">
        <v>248</v>
      </c>
      <c r="F14" s="40" t="s">
        <v>658</v>
      </c>
      <c r="G14" s="73">
        <v>1.2547453703703703E-3</v>
      </c>
      <c r="H14" s="95" t="s">
        <v>422</v>
      </c>
      <c r="I14" s="40" t="s">
        <v>239</v>
      </c>
    </row>
    <row r="15" spans="1:9" ht="18" customHeight="1" x14ac:dyDescent="0.25">
      <c r="A15" s="69">
        <v>9</v>
      </c>
      <c r="B15" s="92">
        <v>37</v>
      </c>
      <c r="C15" s="70" t="s">
        <v>200</v>
      </c>
      <c r="D15" s="71" t="s">
        <v>309</v>
      </c>
      <c r="E15" s="72" t="s">
        <v>310</v>
      </c>
      <c r="F15" s="40" t="s">
        <v>11</v>
      </c>
      <c r="G15" s="73">
        <v>1.2623842592592591E-3</v>
      </c>
      <c r="H15" s="95" t="s">
        <v>422</v>
      </c>
      <c r="I15" s="40" t="s">
        <v>266</v>
      </c>
    </row>
    <row r="16" spans="1:9" ht="18" customHeight="1" x14ac:dyDescent="0.25">
      <c r="A16" s="69">
        <v>10</v>
      </c>
      <c r="B16" s="92">
        <v>79</v>
      </c>
      <c r="C16" s="70" t="s">
        <v>202</v>
      </c>
      <c r="D16" s="71" t="s">
        <v>201</v>
      </c>
      <c r="E16" s="72">
        <v>39505</v>
      </c>
      <c r="F16" s="40" t="s">
        <v>273</v>
      </c>
      <c r="G16" s="73">
        <v>1.2666666666666666E-3</v>
      </c>
      <c r="H16" s="95" t="s">
        <v>422</v>
      </c>
      <c r="I16" s="40" t="s">
        <v>162</v>
      </c>
    </row>
    <row r="17" spans="1:9" ht="18" customHeight="1" x14ac:dyDescent="0.25">
      <c r="A17" s="69">
        <v>11</v>
      </c>
      <c r="B17" s="92">
        <v>90</v>
      </c>
      <c r="C17" s="70" t="s">
        <v>63</v>
      </c>
      <c r="D17" s="71" t="s">
        <v>64</v>
      </c>
      <c r="E17" s="72" t="s">
        <v>65</v>
      </c>
      <c r="F17" s="40" t="s">
        <v>657</v>
      </c>
      <c r="G17" s="73">
        <v>1.2684027777777778E-3</v>
      </c>
      <c r="H17" s="95" t="s">
        <v>422</v>
      </c>
      <c r="I17" s="40" t="s">
        <v>60</v>
      </c>
    </row>
    <row r="18" spans="1:9" ht="18" customHeight="1" x14ac:dyDescent="0.25">
      <c r="A18" s="69">
        <v>12</v>
      </c>
      <c r="B18" s="92">
        <v>95</v>
      </c>
      <c r="C18" s="70" t="s">
        <v>218</v>
      </c>
      <c r="D18" s="71" t="s">
        <v>124</v>
      </c>
      <c r="E18" s="72" t="s">
        <v>125</v>
      </c>
      <c r="F18" s="40" t="s">
        <v>664</v>
      </c>
      <c r="G18" s="73">
        <v>1.2916666666666664E-3</v>
      </c>
      <c r="H18" s="95" t="s">
        <v>422</v>
      </c>
      <c r="I18" s="40" t="s">
        <v>126</v>
      </c>
    </row>
    <row r="19" spans="1:9" ht="18" customHeight="1" x14ac:dyDescent="0.25">
      <c r="A19" s="69">
        <v>13</v>
      </c>
      <c r="B19" s="92">
        <v>38</v>
      </c>
      <c r="C19" s="70" t="s">
        <v>16</v>
      </c>
      <c r="D19" s="71" t="s">
        <v>309</v>
      </c>
      <c r="E19" s="72" t="s">
        <v>310</v>
      </c>
      <c r="F19" s="40" t="s">
        <v>11</v>
      </c>
      <c r="G19" s="73">
        <v>1.3152777777777778E-3</v>
      </c>
      <c r="H19" s="95" t="s">
        <v>422</v>
      </c>
      <c r="I19" s="40" t="s">
        <v>266</v>
      </c>
    </row>
    <row r="20" spans="1:9" ht="18" customHeight="1" x14ac:dyDescent="0.25">
      <c r="A20" s="69">
        <v>14</v>
      </c>
      <c r="B20" s="92">
        <v>115</v>
      </c>
      <c r="C20" s="70" t="s">
        <v>272</v>
      </c>
      <c r="D20" s="71" t="s">
        <v>85</v>
      </c>
      <c r="E20" s="72">
        <v>39172</v>
      </c>
      <c r="F20" s="40" t="s">
        <v>56</v>
      </c>
      <c r="G20" s="73">
        <v>1.3506944444444445E-3</v>
      </c>
      <c r="H20" s="95" t="s">
        <v>422</v>
      </c>
      <c r="I20" s="40" t="s">
        <v>55</v>
      </c>
    </row>
    <row r="21" spans="1:9" ht="18" customHeight="1" x14ac:dyDescent="0.25">
      <c r="A21" s="69">
        <v>15</v>
      </c>
      <c r="B21" s="92">
        <v>101</v>
      </c>
      <c r="C21" s="70" t="s">
        <v>192</v>
      </c>
      <c r="D21" s="71" t="s">
        <v>193</v>
      </c>
      <c r="E21" s="72">
        <v>39703</v>
      </c>
      <c r="F21" s="40" t="s">
        <v>263</v>
      </c>
      <c r="G21" s="73">
        <v>1.3663194444444443E-3</v>
      </c>
      <c r="H21" s="95" t="s">
        <v>425</v>
      </c>
      <c r="I21" s="40" t="s">
        <v>155</v>
      </c>
    </row>
    <row r="22" spans="1:9" ht="18" customHeight="1" x14ac:dyDescent="0.25">
      <c r="A22" s="69">
        <v>16</v>
      </c>
      <c r="B22" s="92">
        <v>30</v>
      </c>
      <c r="C22" s="70" t="s">
        <v>264</v>
      </c>
      <c r="D22" s="71" t="s">
        <v>136</v>
      </c>
      <c r="E22" s="72" t="s">
        <v>265</v>
      </c>
      <c r="F22" s="40" t="s">
        <v>191</v>
      </c>
      <c r="G22" s="73">
        <v>1.3773148148148147E-3</v>
      </c>
      <c r="H22" s="95" t="s">
        <v>425</v>
      </c>
      <c r="I22" s="40" t="s">
        <v>254</v>
      </c>
    </row>
    <row r="23" spans="1:9" ht="18" customHeight="1" x14ac:dyDescent="0.25">
      <c r="A23" s="69">
        <v>17</v>
      </c>
      <c r="B23" s="92">
        <v>129</v>
      </c>
      <c r="C23" s="70" t="s">
        <v>259</v>
      </c>
      <c r="D23" s="71" t="s">
        <v>260</v>
      </c>
      <c r="E23" s="72" t="s">
        <v>203</v>
      </c>
      <c r="F23" s="40" t="s">
        <v>252</v>
      </c>
      <c r="G23" s="73">
        <v>1.4E-3</v>
      </c>
      <c r="H23" s="95" t="s">
        <v>425</v>
      </c>
      <c r="I23" s="40" t="s">
        <v>261</v>
      </c>
    </row>
    <row r="24" spans="1:9" ht="18" customHeight="1" x14ac:dyDescent="0.25">
      <c r="A24" s="69">
        <v>18</v>
      </c>
      <c r="B24" s="92">
        <v>82</v>
      </c>
      <c r="C24" s="70" t="s">
        <v>255</v>
      </c>
      <c r="D24" s="71" t="s">
        <v>384</v>
      </c>
      <c r="E24" s="72" t="s">
        <v>385</v>
      </c>
      <c r="F24" s="40" t="s">
        <v>273</v>
      </c>
      <c r="G24" s="73">
        <v>1.5332175925925927E-3</v>
      </c>
      <c r="H24" s="95" t="s">
        <v>424</v>
      </c>
      <c r="I24" s="40" t="s">
        <v>297</v>
      </c>
    </row>
    <row r="25" spans="1:9" ht="18" customHeight="1" x14ac:dyDescent="0.25">
      <c r="A25" s="69"/>
      <c r="B25" s="92">
        <v>76</v>
      </c>
      <c r="C25" s="70" t="s">
        <v>8</v>
      </c>
      <c r="D25" s="71" t="s">
        <v>373</v>
      </c>
      <c r="E25" s="72" t="s">
        <v>374</v>
      </c>
      <c r="F25" s="40" t="s">
        <v>273</v>
      </c>
      <c r="G25" s="73" t="s">
        <v>419</v>
      </c>
      <c r="H25" s="95" t="s">
        <v>423</v>
      </c>
      <c r="I25" s="40" t="s">
        <v>297</v>
      </c>
    </row>
    <row r="26" spans="1:9" ht="18" customHeight="1" x14ac:dyDescent="0.25">
      <c r="A26" s="69"/>
      <c r="B26" s="92">
        <v>83</v>
      </c>
      <c r="C26" s="70" t="s">
        <v>159</v>
      </c>
      <c r="D26" s="71" t="s">
        <v>386</v>
      </c>
      <c r="E26" s="72" t="s">
        <v>387</v>
      </c>
      <c r="F26" s="40" t="s">
        <v>273</v>
      </c>
      <c r="G26" s="73" t="s">
        <v>419</v>
      </c>
      <c r="H26" s="95" t="s">
        <v>423</v>
      </c>
      <c r="I26" s="40" t="s">
        <v>297</v>
      </c>
    </row>
    <row r="27" spans="1:9" ht="18" customHeight="1" x14ac:dyDescent="0.25">
      <c r="A27" s="69"/>
      <c r="B27" s="92">
        <v>147</v>
      </c>
      <c r="C27" s="70" t="s">
        <v>398</v>
      </c>
      <c r="D27" s="71" t="s">
        <v>399</v>
      </c>
      <c r="E27" s="72">
        <v>39118</v>
      </c>
      <c r="F27" s="40" t="s">
        <v>660</v>
      </c>
      <c r="G27" s="73" t="s">
        <v>419</v>
      </c>
      <c r="H27" s="95" t="s">
        <v>423</v>
      </c>
      <c r="I27" s="40" t="s">
        <v>364</v>
      </c>
    </row>
    <row r="28" spans="1:9" x14ac:dyDescent="0.25">
      <c r="A28"/>
      <c r="B28"/>
      <c r="C28"/>
      <c r="D28"/>
      <c r="E28" s="50"/>
      <c r="F28" s="50"/>
      <c r="G28" s="50"/>
      <c r="H28" s="50"/>
      <c r="I28" s="50"/>
    </row>
    <row r="29" spans="1:9" x14ac:dyDescent="0.25">
      <c r="E29" s="50"/>
      <c r="F29" s="50"/>
      <c r="G29" s="50"/>
      <c r="H29" s="50"/>
      <c r="I29" s="50"/>
    </row>
    <row r="30" spans="1:9" x14ac:dyDescent="0.25">
      <c r="E30" s="50"/>
      <c r="F30" s="50"/>
      <c r="G30" s="50"/>
      <c r="H30" s="50"/>
      <c r="I30" s="50"/>
    </row>
  </sheetData>
  <pageMargins left="0.31496062992125984" right="0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</sheetPr>
  <dimension ref="A1:N22"/>
  <sheetViews>
    <sheetView topLeftCell="A16" zoomScaleNormal="100" workbookViewId="0">
      <selection activeCell="G26" sqref="G26"/>
    </sheetView>
  </sheetViews>
  <sheetFormatPr defaultColWidth="9.109375" defaultRowHeight="13.2" x14ac:dyDescent="0.25"/>
  <cols>
    <col min="1" max="1" width="5.6640625" style="13" customWidth="1"/>
    <col min="2" max="2" width="5.6640625" style="13" hidden="1" customWidth="1"/>
    <col min="3" max="3" width="5.6640625" style="13" customWidth="1"/>
    <col min="4" max="4" width="11.109375" style="13" customWidth="1"/>
    <col min="5" max="5" width="13.109375" style="13" customWidth="1"/>
    <col min="6" max="6" width="10.6640625" style="44" customWidth="1"/>
    <col min="7" max="7" width="25.44140625" style="45" bestFit="1" customWidth="1"/>
    <col min="8" max="8" width="9.109375" style="46"/>
    <col min="9" max="9" width="5.33203125" style="46" bestFit="1" customWidth="1"/>
    <col min="10" max="10" width="19.109375" style="19" bestFit="1" customWidth="1"/>
    <col min="11" max="12" width="9.109375" style="13"/>
    <col min="13" max="13" width="11.33203125" style="13" bestFit="1" customWidth="1"/>
    <col min="14" max="14" width="13.33203125" style="13" bestFit="1" customWidth="1"/>
    <col min="15" max="16384" width="9.109375" style="13"/>
  </cols>
  <sheetData>
    <row r="1" spans="1:14" s="2" customFormat="1" ht="15.6" x14ac:dyDescent="0.25">
      <c r="A1" s="1" t="s">
        <v>407</v>
      </c>
      <c r="D1" s="3"/>
      <c r="E1" s="4"/>
      <c r="F1" s="4"/>
      <c r="G1" s="5"/>
      <c r="H1" s="5"/>
      <c r="I1" s="6"/>
    </row>
    <row r="2" spans="1:14" s="7" customFormat="1" ht="15.6" x14ac:dyDescent="0.25">
      <c r="A2" s="7" t="s">
        <v>406</v>
      </c>
      <c r="D2" s="8"/>
      <c r="E2" s="9"/>
      <c r="F2" s="9"/>
      <c r="G2" s="10"/>
      <c r="H2" s="11"/>
      <c r="I2" s="11"/>
      <c r="J2" s="12"/>
    </row>
    <row r="3" spans="1:14" s="19" customFormat="1" ht="12" customHeight="1" x14ac:dyDescent="0.25">
      <c r="A3" s="13"/>
      <c r="B3" s="13"/>
      <c r="C3" s="13"/>
      <c r="D3" s="13"/>
      <c r="E3" s="14"/>
      <c r="F3" s="15"/>
      <c r="G3" s="16"/>
      <c r="H3" s="17"/>
      <c r="I3" s="17"/>
      <c r="J3" s="18"/>
    </row>
    <row r="4" spans="1:14" s="20" customFormat="1" ht="15.6" x14ac:dyDescent="0.25">
      <c r="D4" s="7" t="s">
        <v>411</v>
      </c>
      <c r="E4" s="7"/>
      <c r="F4" s="8"/>
      <c r="G4" s="8"/>
      <c r="H4" s="10"/>
      <c r="I4" s="10"/>
    </row>
    <row r="5" spans="1:14" s="20" customFormat="1" ht="16.2" thickBot="1" x14ac:dyDescent="0.3">
      <c r="D5" s="7">
        <v>1</v>
      </c>
      <c r="E5" s="7" t="s">
        <v>0</v>
      </c>
      <c r="F5" s="15"/>
      <c r="G5" s="21"/>
      <c r="H5" s="46"/>
      <c r="I5" s="17"/>
      <c r="J5" s="17"/>
    </row>
    <row r="6" spans="1:14" s="82" customFormat="1" ht="18" customHeight="1" thickBot="1" x14ac:dyDescent="0.3">
      <c r="A6" s="60" t="s">
        <v>1</v>
      </c>
      <c r="B6" s="61" t="s">
        <v>37</v>
      </c>
      <c r="C6" s="61" t="s">
        <v>37</v>
      </c>
      <c r="D6" s="76" t="s">
        <v>2</v>
      </c>
      <c r="E6" s="77" t="s">
        <v>3</v>
      </c>
      <c r="F6" s="78" t="s">
        <v>4</v>
      </c>
      <c r="G6" s="79" t="s">
        <v>5</v>
      </c>
      <c r="H6" s="78" t="s">
        <v>38</v>
      </c>
      <c r="I6" s="66" t="s">
        <v>6</v>
      </c>
      <c r="J6" s="67" t="s">
        <v>7</v>
      </c>
      <c r="K6"/>
      <c r="L6"/>
      <c r="M6"/>
      <c r="N6"/>
    </row>
    <row r="7" spans="1:14" ht="18" customHeight="1" x14ac:dyDescent="0.25">
      <c r="A7" s="69">
        <v>1</v>
      </c>
      <c r="B7" s="96"/>
      <c r="C7" s="101">
        <v>102</v>
      </c>
      <c r="D7" s="97" t="s">
        <v>281</v>
      </c>
      <c r="E7" s="98" t="s">
        <v>282</v>
      </c>
      <c r="F7" s="84">
        <v>39711</v>
      </c>
      <c r="G7" s="99" t="s">
        <v>263</v>
      </c>
      <c r="H7" s="85">
        <v>1.0849537037037036E-3</v>
      </c>
      <c r="I7" s="100" t="s">
        <v>422</v>
      </c>
      <c r="J7" s="99" t="s">
        <v>155</v>
      </c>
      <c r="K7"/>
      <c r="L7"/>
      <c r="M7"/>
      <c r="N7"/>
    </row>
    <row r="8" spans="1:14" ht="18" customHeight="1" x14ac:dyDescent="0.25">
      <c r="A8" s="69">
        <v>2</v>
      </c>
      <c r="B8" s="96"/>
      <c r="C8" s="101">
        <v>9</v>
      </c>
      <c r="D8" s="97" t="s">
        <v>163</v>
      </c>
      <c r="E8" s="98" t="s">
        <v>209</v>
      </c>
      <c r="F8" s="84" t="s">
        <v>164</v>
      </c>
      <c r="G8" s="99" t="s">
        <v>662</v>
      </c>
      <c r="H8" s="85">
        <v>1.0956018518518517E-3</v>
      </c>
      <c r="I8" s="100" t="s">
        <v>422</v>
      </c>
      <c r="J8" s="99" t="s">
        <v>210</v>
      </c>
      <c r="K8"/>
      <c r="L8"/>
      <c r="M8"/>
      <c r="N8"/>
    </row>
    <row r="9" spans="1:14" ht="18" customHeight="1" x14ac:dyDescent="0.25">
      <c r="A9" s="69">
        <v>3</v>
      </c>
      <c r="B9" s="96"/>
      <c r="C9" s="101">
        <v>86</v>
      </c>
      <c r="D9" s="97" t="s">
        <v>393</v>
      </c>
      <c r="E9" s="98" t="s">
        <v>208</v>
      </c>
      <c r="F9" s="84">
        <v>39589</v>
      </c>
      <c r="G9" s="99" t="s">
        <v>273</v>
      </c>
      <c r="H9" s="85">
        <v>1.2189814814814813E-3</v>
      </c>
      <c r="I9" s="100" t="s">
        <v>425</v>
      </c>
      <c r="J9" s="99" t="s">
        <v>158</v>
      </c>
      <c r="K9"/>
      <c r="L9"/>
      <c r="M9"/>
      <c r="N9"/>
    </row>
    <row r="10" spans="1:14" ht="18" customHeight="1" x14ac:dyDescent="0.25">
      <c r="A10" s="69">
        <v>4</v>
      </c>
      <c r="B10" s="96"/>
      <c r="C10" s="101">
        <v>124</v>
      </c>
      <c r="D10" s="97" t="s">
        <v>122</v>
      </c>
      <c r="E10" s="98" t="s">
        <v>222</v>
      </c>
      <c r="F10" s="84" t="s">
        <v>223</v>
      </c>
      <c r="G10" s="99" t="s">
        <v>663</v>
      </c>
      <c r="H10" s="85">
        <v>1.0302083333333333E-3</v>
      </c>
      <c r="I10" s="100" t="s">
        <v>427</v>
      </c>
      <c r="J10" s="99" t="s">
        <v>224</v>
      </c>
      <c r="K10"/>
      <c r="L10"/>
      <c r="M10"/>
      <c r="N10"/>
    </row>
    <row r="11" spans="1:14" ht="18" customHeight="1" x14ac:dyDescent="0.25">
      <c r="A11" s="69">
        <v>5</v>
      </c>
      <c r="B11" s="96"/>
      <c r="C11" s="101">
        <v>148</v>
      </c>
      <c r="D11" s="97" t="s">
        <v>87</v>
      </c>
      <c r="E11" s="98" t="s">
        <v>88</v>
      </c>
      <c r="F11" s="84">
        <v>39595</v>
      </c>
      <c r="G11" s="99" t="s">
        <v>660</v>
      </c>
      <c r="H11" s="85">
        <v>1.0328703703703704E-3</v>
      </c>
      <c r="I11" s="100" t="s">
        <v>427</v>
      </c>
      <c r="J11" s="99" t="s">
        <v>364</v>
      </c>
      <c r="K11"/>
      <c r="L11"/>
      <c r="M11"/>
      <c r="N11"/>
    </row>
    <row r="12" spans="1:14" ht="18" customHeight="1" x14ac:dyDescent="0.25">
      <c r="A12" s="69">
        <v>6</v>
      </c>
      <c r="B12" s="96"/>
      <c r="C12" s="101">
        <v>153</v>
      </c>
      <c r="D12" s="97" t="s">
        <v>33</v>
      </c>
      <c r="E12" s="98" t="s">
        <v>82</v>
      </c>
      <c r="F12" s="84">
        <v>39507</v>
      </c>
      <c r="G12" s="99" t="s">
        <v>56</v>
      </c>
      <c r="H12" s="85">
        <v>1.1686342592592592E-3</v>
      </c>
      <c r="I12" s="100" t="s">
        <v>422</v>
      </c>
      <c r="J12" s="99" t="s">
        <v>55</v>
      </c>
      <c r="K12"/>
      <c r="L12"/>
      <c r="M12"/>
      <c r="N12"/>
    </row>
    <row r="13" spans="1:14" ht="18" customHeight="1" x14ac:dyDescent="0.25">
      <c r="A13" s="69">
        <v>7</v>
      </c>
      <c r="B13" s="96"/>
      <c r="C13" s="101">
        <v>96</v>
      </c>
      <c r="D13" s="97" t="s">
        <v>219</v>
      </c>
      <c r="E13" s="98" t="s">
        <v>220</v>
      </c>
      <c r="F13" s="84" t="s">
        <v>72</v>
      </c>
      <c r="G13" s="99" t="s">
        <v>664</v>
      </c>
      <c r="H13" s="85">
        <v>1.0622685185185186E-3</v>
      </c>
      <c r="I13" s="100" t="s">
        <v>427</v>
      </c>
      <c r="J13" s="99" t="s">
        <v>127</v>
      </c>
      <c r="K13"/>
      <c r="L13"/>
      <c r="M13"/>
      <c r="N13"/>
    </row>
    <row r="14" spans="1:14" s="20" customFormat="1" ht="15.6" x14ac:dyDescent="0.25">
      <c r="C14" s="90"/>
      <c r="D14" s="7">
        <v>2</v>
      </c>
      <c r="E14" s="7" t="s">
        <v>0</v>
      </c>
      <c r="F14" s="15"/>
      <c r="G14" s="21"/>
      <c r="H14" s="46"/>
      <c r="I14" s="17"/>
      <c r="J14" s="17"/>
      <c r="L14"/>
      <c r="M14"/>
      <c r="N14"/>
    </row>
    <row r="15" spans="1:14" ht="18" customHeight="1" x14ac:dyDescent="0.25">
      <c r="A15" s="69">
        <v>1</v>
      </c>
      <c r="B15" s="96"/>
      <c r="C15" s="101">
        <v>12</v>
      </c>
      <c r="D15" s="97" t="s">
        <v>211</v>
      </c>
      <c r="E15" s="98" t="s">
        <v>166</v>
      </c>
      <c r="F15" s="84" t="s">
        <v>212</v>
      </c>
      <c r="G15" s="99" t="s">
        <v>662</v>
      </c>
      <c r="H15" s="85">
        <v>1.0600694444444444E-3</v>
      </c>
      <c r="I15" s="100" t="s">
        <v>427</v>
      </c>
      <c r="J15" s="99" t="s">
        <v>210</v>
      </c>
      <c r="K15"/>
      <c r="L15"/>
      <c r="M15"/>
      <c r="N15"/>
    </row>
    <row r="16" spans="1:14" ht="18" customHeight="1" x14ac:dyDescent="0.25">
      <c r="A16" s="69">
        <v>2</v>
      </c>
      <c r="B16" s="96"/>
      <c r="C16" s="101">
        <v>85</v>
      </c>
      <c r="D16" s="97" t="s">
        <v>115</v>
      </c>
      <c r="E16" s="98" t="s">
        <v>391</v>
      </c>
      <c r="F16" s="84" t="s">
        <v>392</v>
      </c>
      <c r="G16" s="99" t="s">
        <v>273</v>
      </c>
      <c r="H16" s="85">
        <v>1.042013888888889E-3</v>
      </c>
      <c r="I16" s="100" t="s">
        <v>427</v>
      </c>
      <c r="J16" s="99" t="s">
        <v>297</v>
      </c>
      <c r="K16"/>
      <c r="L16"/>
      <c r="M16"/>
      <c r="N16"/>
    </row>
    <row r="17" spans="1:14" ht="18" customHeight="1" x14ac:dyDescent="0.25">
      <c r="A17" s="69">
        <v>3</v>
      </c>
      <c r="B17" s="96"/>
      <c r="C17" s="101">
        <v>77</v>
      </c>
      <c r="D17" s="97" t="s">
        <v>376</v>
      </c>
      <c r="E17" s="98" t="s">
        <v>377</v>
      </c>
      <c r="F17" s="84" t="s">
        <v>378</v>
      </c>
      <c r="G17" s="99" t="s">
        <v>273</v>
      </c>
      <c r="H17" s="85">
        <v>1.0487268518518519E-3</v>
      </c>
      <c r="I17" s="100" t="s">
        <v>427</v>
      </c>
      <c r="J17" s="99" t="s">
        <v>297</v>
      </c>
      <c r="K17"/>
      <c r="L17"/>
      <c r="M17"/>
      <c r="N17"/>
    </row>
    <row r="18" spans="1:14" ht="18" customHeight="1" x14ac:dyDescent="0.25">
      <c r="A18" s="69">
        <v>4</v>
      </c>
      <c r="B18" s="96"/>
      <c r="C18" s="101">
        <v>89</v>
      </c>
      <c r="D18" s="97" t="s">
        <v>69</v>
      </c>
      <c r="E18" s="98" t="s">
        <v>70</v>
      </c>
      <c r="F18" s="84" t="s">
        <v>71</v>
      </c>
      <c r="G18" s="99" t="s">
        <v>657</v>
      </c>
      <c r="H18" s="85">
        <v>1.1094907407407405E-3</v>
      </c>
      <c r="I18" s="100" t="s">
        <v>422</v>
      </c>
      <c r="J18" s="99" t="s">
        <v>58</v>
      </c>
      <c r="K18"/>
      <c r="L18"/>
      <c r="M18"/>
      <c r="N18"/>
    </row>
    <row r="19" spans="1:14" ht="18" customHeight="1" x14ac:dyDescent="0.25">
      <c r="A19" s="69">
        <v>5</v>
      </c>
      <c r="B19" s="96"/>
      <c r="C19" s="101">
        <v>41</v>
      </c>
      <c r="D19" s="97" t="s">
        <v>41</v>
      </c>
      <c r="E19" s="98" t="s">
        <v>42</v>
      </c>
      <c r="F19" s="84" t="s">
        <v>97</v>
      </c>
      <c r="G19" s="99" t="s">
        <v>270</v>
      </c>
      <c r="H19" s="85">
        <v>1.0375E-3</v>
      </c>
      <c r="I19" s="100" t="s">
        <v>427</v>
      </c>
      <c r="J19" s="99" t="s">
        <v>363</v>
      </c>
      <c r="K19"/>
      <c r="L19"/>
      <c r="M19"/>
      <c r="N19"/>
    </row>
    <row r="20" spans="1:14" ht="18" customHeight="1" x14ac:dyDescent="0.25">
      <c r="A20" s="69">
        <v>6</v>
      </c>
      <c r="B20" s="96"/>
      <c r="C20" s="101">
        <v>152</v>
      </c>
      <c r="D20" s="97" t="s">
        <v>30</v>
      </c>
      <c r="E20" s="98" t="s">
        <v>176</v>
      </c>
      <c r="F20" s="84">
        <v>39340</v>
      </c>
      <c r="G20" s="99" t="s">
        <v>279</v>
      </c>
      <c r="H20" s="85">
        <v>9.9571759259259253E-4</v>
      </c>
      <c r="I20" s="100" t="s">
        <v>426</v>
      </c>
      <c r="J20" s="99" t="s">
        <v>280</v>
      </c>
      <c r="K20"/>
      <c r="L20"/>
      <c r="M20"/>
      <c r="N20"/>
    </row>
    <row r="21" spans="1:14" ht="18" customHeight="1" x14ac:dyDescent="0.25">
      <c r="A21" s="69">
        <v>7</v>
      </c>
      <c r="B21" s="96"/>
      <c r="C21" s="101">
        <v>141</v>
      </c>
      <c r="D21" s="97" t="s">
        <v>213</v>
      </c>
      <c r="E21" s="98" t="s">
        <v>214</v>
      </c>
      <c r="F21" s="84">
        <v>39736</v>
      </c>
      <c r="G21" s="99" t="s">
        <v>662</v>
      </c>
      <c r="H21" s="85">
        <v>1.2451388888888887E-3</v>
      </c>
      <c r="I21" s="100" t="s">
        <v>425</v>
      </c>
      <c r="J21" s="99" t="s">
        <v>418</v>
      </c>
      <c r="K21"/>
      <c r="L21"/>
      <c r="M21"/>
      <c r="N21"/>
    </row>
    <row r="22" spans="1:14" ht="18" customHeight="1" x14ac:dyDescent="0.25">
      <c r="A22" s="69">
        <v>8</v>
      </c>
      <c r="B22" s="96"/>
      <c r="C22" s="101">
        <v>49</v>
      </c>
      <c r="D22" s="97" t="s">
        <v>428</v>
      </c>
      <c r="E22" s="98" t="s">
        <v>429</v>
      </c>
      <c r="F22" s="84">
        <v>39632</v>
      </c>
      <c r="G22" s="99" t="s">
        <v>659</v>
      </c>
      <c r="H22" s="85">
        <v>1.0924768518518521E-3</v>
      </c>
      <c r="I22" s="102" t="s">
        <v>422</v>
      </c>
      <c r="J22" s="99" t="s">
        <v>86</v>
      </c>
      <c r="K22"/>
      <c r="L22"/>
      <c r="M22"/>
      <c r="N22"/>
    </row>
  </sheetData>
  <pageMargins left="0.11811023622047245" right="0.11811023622047245" top="0.74803149606299213" bottom="0.74803149606299213" header="0.31496062992125984" footer="0.31496062992125984"/>
  <pageSetup paperSize="9" scale="9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1"/>
  <sheetViews>
    <sheetView workbookViewId="0">
      <selection activeCell="A23" sqref="A23"/>
    </sheetView>
  </sheetViews>
  <sheetFormatPr defaultColWidth="9.109375" defaultRowHeight="13.2" x14ac:dyDescent="0.25"/>
  <cols>
    <col min="1" max="1" width="5.6640625" style="13" customWidth="1"/>
    <col min="2" max="2" width="5.6640625" style="13" hidden="1" customWidth="1"/>
    <col min="3" max="3" width="5.6640625" style="13" customWidth="1"/>
    <col min="4" max="4" width="11.109375" style="13" customWidth="1"/>
    <col min="5" max="5" width="13.109375" style="13" customWidth="1"/>
    <col min="6" max="6" width="10.6640625" style="44" customWidth="1"/>
    <col min="7" max="7" width="25.44140625" style="45" bestFit="1" customWidth="1"/>
    <col min="8" max="8" width="9.109375" style="46"/>
    <col min="9" max="9" width="5.33203125" style="46" bestFit="1" customWidth="1"/>
    <col min="10" max="10" width="19.109375" style="19" bestFit="1" customWidth="1"/>
    <col min="11" max="12" width="9.109375" style="13"/>
    <col min="13" max="13" width="11.33203125" style="13" bestFit="1" customWidth="1"/>
    <col min="14" max="14" width="13.33203125" style="13" bestFit="1" customWidth="1"/>
    <col min="15" max="16384" width="9.109375" style="13"/>
  </cols>
  <sheetData>
    <row r="1" spans="1:14" s="2" customFormat="1" ht="15.6" x14ac:dyDescent="0.25">
      <c r="A1" s="1" t="s">
        <v>407</v>
      </c>
      <c r="D1" s="3"/>
      <c r="E1" s="4"/>
      <c r="F1" s="4"/>
      <c r="G1" s="5"/>
      <c r="H1" s="5"/>
      <c r="I1" s="6"/>
    </row>
    <row r="2" spans="1:14" s="7" customFormat="1" ht="15.6" x14ac:dyDescent="0.25">
      <c r="A2" s="7" t="s">
        <v>406</v>
      </c>
      <c r="D2" s="8"/>
      <c r="E2" s="9"/>
      <c r="F2" s="9"/>
      <c r="G2" s="10"/>
      <c r="H2" s="11"/>
      <c r="I2" s="11"/>
      <c r="J2" s="12"/>
    </row>
    <row r="3" spans="1:14" s="19" customFormat="1" ht="12" customHeight="1" x14ac:dyDescent="0.25">
      <c r="A3" s="13"/>
      <c r="B3" s="13"/>
      <c r="C3" s="13"/>
      <c r="D3" s="13"/>
      <c r="E3" s="14"/>
      <c r="F3" s="15"/>
      <c r="G3" s="16"/>
      <c r="H3" s="17"/>
      <c r="I3" s="17"/>
      <c r="J3" s="18"/>
    </row>
    <row r="4" spans="1:14" s="20" customFormat="1" ht="15.6" x14ac:dyDescent="0.25">
      <c r="D4" s="7" t="s">
        <v>411</v>
      </c>
      <c r="E4" s="7"/>
      <c r="F4" s="8"/>
      <c r="G4" s="8"/>
      <c r="H4" s="10"/>
      <c r="I4" s="10"/>
    </row>
    <row r="5" spans="1:14" s="20" customFormat="1" ht="16.2" thickBot="1" x14ac:dyDescent="0.3">
      <c r="D5" s="7"/>
      <c r="E5" s="7"/>
      <c r="F5" s="15"/>
      <c r="G5" s="21"/>
      <c r="H5" s="46"/>
      <c r="I5" s="17"/>
      <c r="J5" s="17"/>
    </row>
    <row r="6" spans="1:14" customFormat="1" ht="18" customHeight="1" thickBot="1" x14ac:dyDescent="0.3">
      <c r="A6" s="60" t="s">
        <v>180</v>
      </c>
      <c r="B6" s="61" t="s">
        <v>37</v>
      </c>
      <c r="C6" s="61" t="s">
        <v>37</v>
      </c>
      <c r="D6" s="76" t="s">
        <v>2</v>
      </c>
      <c r="E6" s="77" t="s">
        <v>3</v>
      </c>
      <c r="F6" s="78" t="s">
        <v>4</v>
      </c>
      <c r="G6" s="79" t="s">
        <v>5</v>
      </c>
      <c r="H6" s="78" t="s">
        <v>38</v>
      </c>
      <c r="I6" s="66" t="s">
        <v>6</v>
      </c>
      <c r="J6" s="67" t="s">
        <v>7</v>
      </c>
    </row>
    <row r="7" spans="1:14" ht="18" customHeight="1" x14ac:dyDescent="0.25">
      <c r="A7" s="69">
        <v>1</v>
      </c>
      <c r="B7" s="96"/>
      <c r="C7" s="101">
        <v>152</v>
      </c>
      <c r="D7" s="97" t="s">
        <v>30</v>
      </c>
      <c r="E7" s="98" t="s">
        <v>176</v>
      </c>
      <c r="F7" s="84">
        <v>39340</v>
      </c>
      <c r="G7" s="99" t="s">
        <v>279</v>
      </c>
      <c r="H7" s="85">
        <v>9.9571759259259253E-4</v>
      </c>
      <c r="I7" s="100" t="s">
        <v>426</v>
      </c>
      <c r="J7" s="99" t="s">
        <v>280</v>
      </c>
      <c r="K7"/>
      <c r="L7"/>
      <c r="M7"/>
      <c r="N7"/>
    </row>
    <row r="8" spans="1:14" ht="18" customHeight="1" x14ac:dyDescent="0.25">
      <c r="A8" s="69">
        <v>2</v>
      </c>
      <c r="B8" s="96"/>
      <c r="C8" s="101">
        <v>124</v>
      </c>
      <c r="D8" s="97" t="s">
        <v>122</v>
      </c>
      <c r="E8" s="98" t="s">
        <v>222</v>
      </c>
      <c r="F8" s="84" t="s">
        <v>223</v>
      </c>
      <c r="G8" s="99" t="s">
        <v>663</v>
      </c>
      <c r="H8" s="85">
        <v>1.0302083333333333E-3</v>
      </c>
      <c r="I8" s="100" t="s">
        <v>427</v>
      </c>
      <c r="J8" s="99" t="s">
        <v>224</v>
      </c>
      <c r="K8"/>
      <c r="L8"/>
      <c r="M8"/>
      <c r="N8"/>
    </row>
    <row r="9" spans="1:14" ht="18" customHeight="1" x14ac:dyDescent="0.25">
      <c r="A9" s="69">
        <v>3</v>
      </c>
      <c r="B9" s="96"/>
      <c r="C9" s="101">
        <v>148</v>
      </c>
      <c r="D9" s="97" t="s">
        <v>87</v>
      </c>
      <c r="E9" s="98" t="s">
        <v>88</v>
      </c>
      <c r="F9" s="84">
        <v>39595</v>
      </c>
      <c r="G9" s="99" t="s">
        <v>660</v>
      </c>
      <c r="H9" s="85">
        <v>1.0328703703703704E-3</v>
      </c>
      <c r="I9" s="100" t="s">
        <v>427</v>
      </c>
      <c r="J9" s="99" t="s">
        <v>364</v>
      </c>
      <c r="K9"/>
      <c r="L9"/>
      <c r="M9"/>
      <c r="N9"/>
    </row>
    <row r="10" spans="1:14" ht="18" customHeight="1" x14ac:dyDescent="0.25">
      <c r="A10" s="69">
        <v>4</v>
      </c>
      <c r="B10" s="96"/>
      <c r="C10" s="101">
        <v>41</v>
      </c>
      <c r="D10" s="97" t="s">
        <v>41</v>
      </c>
      <c r="E10" s="98" t="s">
        <v>42</v>
      </c>
      <c r="F10" s="84" t="s">
        <v>97</v>
      </c>
      <c r="G10" s="99" t="s">
        <v>270</v>
      </c>
      <c r="H10" s="85">
        <v>1.0375E-3</v>
      </c>
      <c r="I10" s="100" t="s">
        <v>427</v>
      </c>
      <c r="J10" s="99" t="s">
        <v>363</v>
      </c>
      <c r="K10"/>
      <c r="L10"/>
      <c r="M10"/>
      <c r="N10"/>
    </row>
    <row r="11" spans="1:14" ht="18" customHeight="1" x14ac:dyDescent="0.25">
      <c r="A11" s="69">
        <v>5</v>
      </c>
      <c r="B11" s="96"/>
      <c r="C11" s="101">
        <v>85</v>
      </c>
      <c r="D11" s="97" t="s">
        <v>115</v>
      </c>
      <c r="E11" s="98" t="s">
        <v>391</v>
      </c>
      <c r="F11" s="84" t="s">
        <v>392</v>
      </c>
      <c r="G11" s="99" t="s">
        <v>273</v>
      </c>
      <c r="H11" s="85">
        <v>1.042013888888889E-3</v>
      </c>
      <c r="I11" s="100" t="s">
        <v>427</v>
      </c>
      <c r="J11" s="99" t="s">
        <v>362</v>
      </c>
      <c r="K11"/>
      <c r="L11"/>
      <c r="M11"/>
      <c r="N11"/>
    </row>
    <row r="12" spans="1:14" ht="18" customHeight="1" x14ac:dyDescent="0.25">
      <c r="A12" s="69">
        <v>6</v>
      </c>
      <c r="B12" s="96"/>
      <c r="C12" s="101">
        <v>77</v>
      </c>
      <c r="D12" s="97" t="s">
        <v>376</v>
      </c>
      <c r="E12" s="98" t="s">
        <v>377</v>
      </c>
      <c r="F12" s="84" t="s">
        <v>378</v>
      </c>
      <c r="G12" s="99" t="s">
        <v>273</v>
      </c>
      <c r="H12" s="85">
        <v>1.0487268518518519E-3</v>
      </c>
      <c r="I12" s="100" t="s">
        <v>427</v>
      </c>
      <c r="J12" s="99" t="s">
        <v>362</v>
      </c>
      <c r="K12"/>
      <c r="L12"/>
      <c r="M12"/>
      <c r="N12"/>
    </row>
    <row r="13" spans="1:14" ht="18" customHeight="1" x14ac:dyDescent="0.25">
      <c r="A13" s="69">
        <v>7</v>
      </c>
      <c r="B13" s="96"/>
      <c r="C13" s="101">
        <v>12</v>
      </c>
      <c r="D13" s="97" t="s">
        <v>211</v>
      </c>
      <c r="E13" s="98" t="s">
        <v>166</v>
      </c>
      <c r="F13" s="84" t="s">
        <v>212</v>
      </c>
      <c r="G13" s="99" t="s">
        <v>662</v>
      </c>
      <c r="H13" s="85">
        <v>1.0600694444444444E-3</v>
      </c>
      <c r="I13" s="100" t="s">
        <v>427</v>
      </c>
      <c r="J13" s="99" t="s">
        <v>210</v>
      </c>
      <c r="K13"/>
      <c r="L13"/>
      <c r="M13"/>
      <c r="N13"/>
    </row>
    <row r="14" spans="1:14" ht="18" customHeight="1" x14ac:dyDescent="0.25">
      <c r="A14" s="69">
        <v>8</v>
      </c>
      <c r="B14" s="96"/>
      <c r="C14" s="101">
        <v>96</v>
      </c>
      <c r="D14" s="97" t="s">
        <v>219</v>
      </c>
      <c r="E14" s="98" t="s">
        <v>220</v>
      </c>
      <c r="F14" s="84" t="s">
        <v>72</v>
      </c>
      <c r="G14" s="99" t="s">
        <v>664</v>
      </c>
      <c r="H14" s="85">
        <v>1.0622685185185186E-3</v>
      </c>
      <c r="I14" s="100" t="s">
        <v>427</v>
      </c>
      <c r="J14" s="99" t="s">
        <v>127</v>
      </c>
      <c r="K14"/>
      <c r="L14"/>
      <c r="M14"/>
      <c r="N14"/>
    </row>
    <row r="15" spans="1:14" ht="18" customHeight="1" x14ac:dyDescent="0.25">
      <c r="A15" s="69">
        <v>9</v>
      </c>
      <c r="B15" s="96"/>
      <c r="C15" s="101">
        <v>102</v>
      </c>
      <c r="D15" s="97" t="s">
        <v>281</v>
      </c>
      <c r="E15" s="98" t="s">
        <v>282</v>
      </c>
      <c r="F15" s="84">
        <v>39711</v>
      </c>
      <c r="G15" s="99" t="s">
        <v>263</v>
      </c>
      <c r="H15" s="85">
        <v>1.0849537037037036E-3</v>
      </c>
      <c r="I15" s="100" t="s">
        <v>422</v>
      </c>
      <c r="J15" s="99" t="s">
        <v>155</v>
      </c>
      <c r="K15"/>
      <c r="L15"/>
      <c r="M15"/>
      <c r="N15"/>
    </row>
    <row r="16" spans="1:14" ht="18" customHeight="1" x14ac:dyDescent="0.25">
      <c r="A16" s="69">
        <v>10</v>
      </c>
      <c r="B16" s="96"/>
      <c r="C16" s="101">
        <v>49</v>
      </c>
      <c r="D16" s="97" t="s">
        <v>428</v>
      </c>
      <c r="E16" s="98" t="s">
        <v>429</v>
      </c>
      <c r="F16" s="84">
        <v>39632</v>
      </c>
      <c r="G16" s="99" t="s">
        <v>659</v>
      </c>
      <c r="H16" s="85">
        <v>1.0924768518518521E-3</v>
      </c>
      <c r="I16" s="100" t="s">
        <v>422</v>
      </c>
      <c r="J16" s="99" t="s">
        <v>86</v>
      </c>
      <c r="K16"/>
      <c r="L16"/>
      <c r="M16"/>
      <c r="N16"/>
    </row>
    <row r="17" spans="1:14" ht="18" customHeight="1" x14ac:dyDescent="0.25">
      <c r="A17" s="69">
        <v>11</v>
      </c>
      <c r="B17" s="96"/>
      <c r="C17" s="101">
        <v>9</v>
      </c>
      <c r="D17" s="97" t="s">
        <v>163</v>
      </c>
      <c r="E17" s="98" t="s">
        <v>209</v>
      </c>
      <c r="F17" s="84" t="s">
        <v>164</v>
      </c>
      <c r="G17" s="99" t="s">
        <v>662</v>
      </c>
      <c r="H17" s="85">
        <v>1.0956018518518517E-3</v>
      </c>
      <c r="I17" s="100" t="s">
        <v>422</v>
      </c>
      <c r="J17" s="99" t="s">
        <v>210</v>
      </c>
      <c r="K17"/>
      <c r="L17"/>
      <c r="M17"/>
      <c r="N17"/>
    </row>
    <row r="18" spans="1:14" ht="18" customHeight="1" x14ac:dyDescent="0.25">
      <c r="A18" s="69">
        <v>12</v>
      </c>
      <c r="B18" s="96"/>
      <c r="C18" s="101">
        <v>89</v>
      </c>
      <c r="D18" s="97" t="s">
        <v>69</v>
      </c>
      <c r="E18" s="98" t="s">
        <v>70</v>
      </c>
      <c r="F18" s="84" t="s">
        <v>71</v>
      </c>
      <c r="G18" s="99" t="s">
        <v>657</v>
      </c>
      <c r="H18" s="85">
        <v>1.1094907407407405E-3</v>
      </c>
      <c r="I18" s="100" t="s">
        <v>422</v>
      </c>
      <c r="J18" s="99" t="s">
        <v>58</v>
      </c>
      <c r="K18"/>
      <c r="L18"/>
      <c r="M18"/>
      <c r="N18"/>
    </row>
    <row r="19" spans="1:14" ht="18" customHeight="1" x14ac:dyDescent="0.25">
      <c r="A19" s="69">
        <v>13</v>
      </c>
      <c r="B19" s="96"/>
      <c r="C19" s="101">
        <v>153</v>
      </c>
      <c r="D19" s="97" t="s">
        <v>33</v>
      </c>
      <c r="E19" s="98" t="s">
        <v>82</v>
      </c>
      <c r="F19" s="84">
        <v>39507</v>
      </c>
      <c r="G19" s="99" t="s">
        <v>56</v>
      </c>
      <c r="H19" s="85">
        <v>1.1686342592592592E-3</v>
      </c>
      <c r="I19" s="100" t="s">
        <v>422</v>
      </c>
      <c r="J19" s="99" t="s">
        <v>55</v>
      </c>
      <c r="K19"/>
      <c r="L19"/>
      <c r="M19"/>
      <c r="N19"/>
    </row>
    <row r="20" spans="1:14" ht="18" customHeight="1" x14ac:dyDescent="0.25">
      <c r="A20" s="69">
        <v>14</v>
      </c>
      <c r="B20" s="96"/>
      <c r="C20" s="101">
        <v>86</v>
      </c>
      <c r="D20" s="97" t="s">
        <v>393</v>
      </c>
      <c r="E20" s="98" t="s">
        <v>208</v>
      </c>
      <c r="F20" s="84">
        <v>39589</v>
      </c>
      <c r="G20" s="99" t="s">
        <v>273</v>
      </c>
      <c r="H20" s="85">
        <v>1.2189814814814813E-3</v>
      </c>
      <c r="I20" s="100" t="s">
        <v>425</v>
      </c>
      <c r="J20" s="99" t="s">
        <v>158</v>
      </c>
      <c r="K20"/>
      <c r="L20"/>
      <c r="M20"/>
      <c r="N20"/>
    </row>
    <row r="21" spans="1:14" ht="18" customHeight="1" x14ac:dyDescent="0.25">
      <c r="A21" s="69">
        <v>15</v>
      </c>
      <c r="B21" s="96"/>
      <c r="C21" s="101">
        <v>141</v>
      </c>
      <c r="D21" s="97" t="s">
        <v>213</v>
      </c>
      <c r="E21" s="98" t="s">
        <v>214</v>
      </c>
      <c r="F21" s="84">
        <v>39736</v>
      </c>
      <c r="G21" s="99" t="s">
        <v>662</v>
      </c>
      <c r="H21" s="85">
        <v>1.2451388888888887E-3</v>
      </c>
      <c r="I21" s="100" t="s">
        <v>425</v>
      </c>
      <c r="J21" s="99" t="s">
        <v>418</v>
      </c>
      <c r="K21"/>
      <c r="L21"/>
      <c r="M21"/>
      <c r="N21"/>
    </row>
  </sheetData>
  <pageMargins left="0.11811023622047245" right="0" top="0.74803149606299213" bottom="0.74803149606299213" header="0.31496062992125984" footer="0.31496062992125984"/>
  <pageSetup paperSize="9" scale="9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workbookViewId="0">
      <selection activeCell="G32" sqref="G32"/>
    </sheetView>
  </sheetViews>
  <sheetFormatPr defaultColWidth="9.109375" defaultRowHeight="13.2" x14ac:dyDescent="0.25"/>
  <cols>
    <col min="1" max="1" width="5.6640625" style="22" customWidth="1"/>
    <col min="2" max="2" width="5.109375" style="22" customWidth="1"/>
    <col min="3" max="3" width="11.44140625" style="22" customWidth="1"/>
    <col min="4" max="4" width="13.6640625" style="22" bestFit="1" customWidth="1"/>
    <col min="5" max="5" width="10.6640625" style="315" customWidth="1"/>
    <col min="6" max="6" width="14.88671875" style="316" customWidth="1"/>
    <col min="7" max="7" width="8" style="25" bestFit="1" customWidth="1"/>
    <col min="8" max="8" width="5.6640625" style="25" bestFit="1" customWidth="1"/>
    <col min="9" max="9" width="23" style="27" bestFit="1" customWidth="1"/>
    <col min="10" max="10" width="11.5546875" style="22" bestFit="1" customWidth="1"/>
    <col min="11" max="16384" width="9.109375" style="22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10" s="27" customFormat="1" ht="12" customHeight="1" x14ac:dyDescent="0.25">
      <c r="A3" s="22"/>
      <c r="B3" s="22"/>
      <c r="C3" s="22"/>
      <c r="D3" s="309"/>
      <c r="E3" s="23"/>
      <c r="F3" s="310"/>
      <c r="G3" s="26"/>
      <c r="H3" s="26"/>
      <c r="I3" s="311"/>
    </row>
    <row r="4" spans="1:10" s="312" customFormat="1" ht="15.6" x14ac:dyDescent="0.25">
      <c r="C4" s="7" t="s">
        <v>605</v>
      </c>
      <c r="D4" s="2"/>
      <c r="E4" s="3"/>
      <c r="F4" s="3"/>
      <c r="G4" s="319"/>
      <c r="H4" s="319"/>
    </row>
    <row r="5" spans="1:10" s="312" customFormat="1" ht="16.2" thickBot="1" x14ac:dyDescent="0.3">
      <c r="C5" s="2"/>
      <c r="D5" s="2"/>
      <c r="E5" s="23"/>
      <c r="F5" s="24"/>
      <c r="G5" s="25"/>
      <c r="H5" s="26"/>
      <c r="I5" s="26"/>
    </row>
    <row r="6" spans="1:10" s="35" customFormat="1" ht="18" customHeight="1" thickBot="1" x14ac:dyDescent="0.3">
      <c r="A6" s="60" t="s">
        <v>435</v>
      </c>
      <c r="B6" s="61" t="s">
        <v>37</v>
      </c>
      <c r="C6" s="29" t="s">
        <v>2</v>
      </c>
      <c r="D6" s="30" t="s">
        <v>3</v>
      </c>
      <c r="E6" s="31" t="s">
        <v>4</v>
      </c>
      <c r="F6" s="32" t="s">
        <v>5</v>
      </c>
      <c r="G6" s="31" t="s">
        <v>579</v>
      </c>
      <c r="H6" s="33" t="s">
        <v>6</v>
      </c>
      <c r="I6" s="34" t="s">
        <v>7</v>
      </c>
    </row>
    <row r="7" spans="1:10" ht="18" customHeight="1" x14ac:dyDescent="0.25">
      <c r="A7" s="36">
        <v>1</v>
      </c>
      <c r="B7" s="320">
        <v>92</v>
      </c>
      <c r="C7" s="37" t="s">
        <v>76</v>
      </c>
      <c r="D7" s="38" t="s">
        <v>216</v>
      </c>
      <c r="E7" s="39" t="s">
        <v>217</v>
      </c>
      <c r="F7" s="40" t="s">
        <v>657</v>
      </c>
      <c r="G7" s="321">
        <v>2.3454861111111111E-3</v>
      </c>
      <c r="H7" s="102" t="str">
        <f t="shared" ref="H7:H14" si="0">IF(ISBLANK(G7),"",IF(G7&lt;=0.00202546296296296,"KSM",IF(G7&lt;=0.00216435185185185,"I A",IF(G7&lt;=0.00233796296296296,"II A",IF(G7&lt;=0.00256944444444444,"III A",IF(G7&lt;=0.00280092592592593,"I JA",IF(G7&lt;=0.00303240740740741,"II JA",IF(G7&lt;=0.00320601851851852,"III JA"))))))))</f>
        <v>III A</v>
      </c>
      <c r="I7" s="40" t="s">
        <v>60</v>
      </c>
      <c r="J7" s="13"/>
    </row>
    <row r="8" spans="1:10" ht="18" customHeight="1" x14ac:dyDescent="0.25">
      <c r="A8" s="36">
        <v>2</v>
      </c>
      <c r="B8" s="320">
        <v>79</v>
      </c>
      <c r="C8" s="37" t="s">
        <v>202</v>
      </c>
      <c r="D8" s="38" t="s">
        <v>201</v>
      </c>
      <c r="E8" s="39">
        <v>39505</v>
      </c>
      <c r="F8" s="40" t="s">
        <v>273</v>
      </c>
      <c r="G8" s="321">
        <v>2.3575231481481481E-3</v>
      </c>
      <c r="H8" s="102" t="str">
        <f t="shared" si="0"/>
        <v>III A</v>
      </c>
      <c r="I8" s="40" t="s">
        <v>162</v>
      </c>
      <c r="J8" s="13"/>
    </row>
    <row r="9" spans="1:10" ht="18" customHeight="1" x14ac:dyDescent="0.25">
      <c r="A9" s="36">
        <v>3</v>
      </c>
      <c r="B9" s="320">
        <v>115</v>
      </c>
      <c r="C9" s="37" t="s">
        <v>272</v>
      </c>
      <c r="D9" s="38" t="s">
        <v>85</v>
      </c>
      <c r="E9" s="39">
        <v>39172</v>
      </c>
      <c r="F9" s="40" t="s">
        <v>56</v>
      </c>
      <c r="G9" s="321">
        <v>2.4839120370370371E-3</v>
      </c>
      <c r="H9" s="102" t="str">
        <f t="shared" si="0"/>
        <v>III A</v>
      </c>
      <c r="I9" s="40" t="s">
        <v>55</v>
      </c>
      <c r="J9" s="13"/>
    </row>
    <row r="10" spans="1:10" ht="18" customHeight="1" x14ac:dyDescent="0.25">
      <c r="A10" s="36">
        <v>4</v>
      </c>
      <c r="B10" s="320">
        <v>118</v>
      </c>
      <c r="C10" s="37" t="s">
        <v>156</v>
      </c>
      <c r="D10" s="38" t="s">
        <v>157</v>
      </c>
      <c r="E10" s="39">
        <v>39780</v>
      </c>
      <c r="F10" s="40" t="s">
        <v>56</v>
      </c>
      <c r="G10" s="321">
        <v>2.4876157407407408E-3</v>
      </c>
      <c r="H10" s="102" t="str">
        <f t="shared" si="0"/>
        <v>III A</v>
      </c>
      <c r="I10" s="40" t="s">
        <v>55</v>
      </c>
      <c r="J10" s="13"/>
    </row>
    <row r="11" spans="1:10" ht="18" customHeight="1" x14ac:dyDescent="0.25">
      <c r="A11" s="36">
        <v>5</v>
      </c>
      <c r="B11" s="320">
        <v>78</v>
      </c>
      <c r="C11" s="37" t="s">
        <v>379</v>
      </c>
      <c r="D11" s="38" t="s">
        <v>380</v>
      </c>
      <c r="E11" s="39" t="s">
        <v>381</v>
      </c>
      <c r="F11" s="40" t="s">
        <v>273</v>
      </c>
      <c r="G11" s="321">
        <v>2.5152777777777777E-3</v>
      </c>
      <c r="H11" s="102" t="str">
        <f t="shared" si="0"/>
        <v>III A</v>
      </c>
      <c r="I11" s="40" t="s">
        <v>297</v>
      </c>
      <c r="J11" s="13"/>
    </row>
    <row r="12" spans="1:10" ht="18" customHeight="1" x14ac:dyDescent="0.25">
      <c r="A12" s="36">
        <v>6</v>
      </c>
      <c r="B12" s="320">
        <v>95</v>
      </c>
      <c r="C12" s="37" t="s">
        <v>218</v>
      </c>
      <c r="D12" s="38" t="s">
        <v>124</v>
      </c>
      <c r="E12" s="39" t="s">
        <v>125</v>
      </c>
      <c r="F12" s="40" t="s">
        <v>664</v>
      </c>
      <c r="G12" s="321">
        <v>2.525115740740741E-3</v>
      </c>
      <c r="H12" s="102" t="str">
        <f t="shared" si="0"/>
        <v>III A</v>
      </c>
      <c r="I12" s="40" t="s">
        <v>126</v>
      </c>
      <c r="J12" s="13"/>
    </row>
    <row r="13" spans="1:10" ht="18" customHeight="1" x14ac:dyDescent="0.25">
      <c r="A13" s="36">
        <v>7</v>
      </c>
      <c r="B13" s="320">
        <v>44</v>
      </c>
      <c r="C13" s="37" t="s">
        <v>606</v>
      </c>
      <c r="D13" s="38" t="s">
        <v>607</v>
      </c>
      <c r="E13" s="39" t="s">
        <v>608</v>
      </c>
      <c r="F13" s="40" t="s">
        <v>604</v>
      </c>
      <c r="G13" s="321">
        <v>2.7722222222222224E-3</v>
      </c>
      <c r="H13" s="102" t="str">
        <f t="shared" si="0"/>
        <v>I JA</v>
      </c>
      <c r="I13" s="40" t="s">
        <v>609</v>
      </c>
      <c r="J13" s="13"/>
    </row>
    <row r="14" spans="1:10" ht="18" customHeight="1" x14ac:dyDescent="0.25">
      <c r="A14" s="36"/>
      <c r="B14" s="320">
        <v>82</v>
      </c>
      <c r="C14" s="37" t="s">
        <v>255</v>
      </c>
      <c r="D14" s="38" t="s">
        <v>384</v>
      </c>
      <c r="E14" s="39" t="s">
        <v>385</v>
      </c>
      <c r="F14" s="40" t="s">
        <v>273</v>
      </c>
      <c r="G14" s="321" t="s">
        <v>419</v>
      </c>
      <c r="H14" s="102" t="b">
        <f t="shared" si="0"/>
        <v>0</v>
      </c>
      <c r="I14" s="40" t="s">
        <v>297</v>
      </c>
      <c r="J14" s="13"/>
    </row>
    <row r="15" spans="1:10" ht="18" customHeight="1" x14ac:dyDescent="0.25">
      <c r="A15" s="36"/>
      <c r="B15" s="320"/>
      <c r="C15" s="37">
        <v>2</v>
      </c>
      <c r="D15" s="38" t="s">
        <v>0</v>
      </c>
      <c r="E15" s="39"/>
      <c r="F15" s="40"/>
      <c r="G15" s="321"/>
      <c r="H15" s="102"/>
      <c r="I15" s="40"/>
      <c r="J15" s="13"/>
    </row>
    <row r="16" spans="1:10" ht="18" customHeight="1" x14ac:dyDescent="0.25">
      <c r="A16" s="36">
        <v>1</v>
      </c>
      <c r="B16" s="320">
        <v>134</v>
      </c>
      <c r="C16" s="37" t="s">
        <v>337</v>
      </c>
      <c r="D16" s="38" t="s">
        <v>338</v>
      </c>
      <c r="E16" s="39" t="s">
        <v>336</v>
      </c>
      <c r="F16" s="40" t="s">
        <v>128</v>
      </c>
      <c r="G16" s="321">
        <v>2.204398148148148E-3</v>
      </c>
      <c r="H16" s="102" t="str">
        <f t="shared" ref="H16:H22" si="1">IF(ISBLANK(G16),"",IF(G16&lt;=0.00202546296296296,"KSM",IF(G16&lt;=0.00216435185185185,"I A",IF(G16&lt;=0.00233796296296296,"II A",IF(G16&lt;=0.00256944444444444,"III A",IF(G16&lt;=0.00280092592592593,"I JA",IF(G16&lt;=0.00303240740740741,"II JA",IF(G16&lt;=0.00320601851851852,"III JA"))))))))</f>
        <v>II A</v>
      </c>
      <c r="I16" s="40" t="s">
        <v>130</v>
      </c>
      <c r="J16" s="13"/>
    </row>
    <row r="17" spans="1:10" ht="18" customHeight="1" x14ac:dyDescent="0.25">
      <c r="A17" s="36">
        <v>2</v>
      </c>
      <c r="B17" s="320">
        <v>136</v>
      </c>
      <c r="C17" s="37" t="s">
        <v>53</v>
      </c>
      <c r="D17" s="38" t="s">
        <v>57</v>
      </c>
      <c r="E17" s="39" t="s">
        <v>206</v>
      </c>
      <c r="F17" s="40" t="s">
        <v>128</v>
      </c>
      <c r="G17" s="321">
        <v>2.2079861111111111E-3</v>
      </c>
      <c r="H17" s="102" t="str">
        <f t="shared" si="1"/>
        <v>II A</v>
      </c>
      <c r="I17" s="40" t="s">
        <v>194</v>
      </c>
      <c r="J17" s="13"/>
    </row>
    <row r="18" spans="1:10" ht="18" customHeight="1" x14ac:dyDescent="0.25">
      <c r="A18" s="36">
        <v>3</v>
      </c>
      <c r="B18" s="320">
        <v>137</v>
      </c>
      <c r="C18" s="37" t="s">
        <v>268</v>
      </c>
      <c r="D18" s="38" t="s">
        <v>352</v>
      </c>
      <c r="E18" s="39" t="s">
        <v>353</v>
      </c>
      <c r="F18" s="40" t="s">
        <v>128</v>
      </c>
      <c r="G18" s="321">
        <v>2.2622685185185185E-3</v>
      </c>
      <c r="H18" s="102" t="str">
        <f t="shared" si="1"/>
        <v>II A</v>
      </c>
      <c r="I18" s="40" t="s">
        <v>354</v>
      </c>
      <c r="J18" s="13"/>
    </row>
    <row r="19" spans="1:10" ht="18" customHeight="1" x14ac:dyDescent="0.25">
      <c r="A19" s="36">
        <v>4</v>
      </c>
      <c r="B19" s="320">
        <v>19</v>
      </c>
      <c r="C19" s="37" t="s">
        <v>76</v>
      </c>
      <c r="D19" s="38" t="s">
        <v>275</v>
      </c>
      <c r="E19" s="39" t="s">
        <v>149</v>
      </c>
      <c r="F19" s="40" t="s">
        <v>276</v>
      </c>
      <c r="G19" s="321">
        <v>2.2655092592592592E-3</v>
      </c>
      <c r="H19" s="102" t="str">
        <f t="shared" si="1"/>
        <v>II A</v>
      </c>
      <c r="I19" s="40" t="s">
        <v>277</v>
      </c>
      <c r="J19" s="13"/>
    </row>
    <row r="20" spans="1:10" ht="18" customHeight="1" x14ac:dyDescent="0.25">
      <c r="A20" s="36">
        <v>5</v>
      </c>
      <c r="B20" s="320">
        <v>88</v>
      </c>
      <c r="C20" s="37" t="s">
        <v>101</v>
      </c>
      <c r="D20" s="38" t="s">
        <v>102</v>
      </c>
      <c r="E20" s="39">
        <v>39547</v>
      </c>
      <c r="F20" s="40" t="s">
        <v>273</v>
      </c>
      <c r="G20" s="321">
        <v>2.362962962962963E-3</v>
      </c>
      <c r="H20" s="102" t="str">
        <f t="shared" si="1"/>
        <v>III A</v>
      </c>
      <c r="I20" s="40" t="s">
        <v>298</v>
      </c>
      <c r="J20" s="13"/>
    </row>
    <row r="21" spans="1:10" ht="18" customHeight="1" x14ac:dyDescent="0.25">
      <c r="A21" s="36">
        <v>6</v>
      </c>
      <c r="B21" s="320">
        <v>87</v>
      </c>
      <c r="C21" s="37" t="s">
        <v>169</v>
      </c>
      <c r="D21" s="38" t="s">
        <v>394</v>
      </c>
      <c r="E21" s="39" t="s">
        <v>395</v>
      </c>
      <c r="F21" s="40" t="s">
        <v>273</v>
      </c>
      <c r="G21" s="321">
        <v>2.394212962962963E-3</v>
      </c>
      <c r="H21" s="102" t="str">
        <f t="shared" si="1"/>
        <v>III A</v>
      </c>
      <c r="I21" s="40" t="s">
        <v>297</v>
      </c>
      <c r="J21" s="13"/>
    </row>
    <row r="22" spans="1:10" ht="18" customHeight="1" x14ac:dyDescent="0.25">
      <c r="A22" s="36">
        <v>7</v>
      </c>
      <c r="B22" s="320">
        <v>90</v>
      </c>
      <c r="C22" s="37" t="s">
        <v>63</v>
      </c>
      <c r="D22" s="38" t="s">
        <v>64</v>
      </c>
      <c r="E22" s="39" t="s">
        <v>65</v>
      </c>
      <c r="F22" s="40" t="s">
        <v>657</v>
      </c>
      <c r="G22" s="321">
        <v>2.6199074074074076E-3</v>
      </c>
      <c r="H22" s="102" t="str">
        <f t="shared" si="1"/>
        <v>I JA</v>
      </c>
      <c r="I22" s="40" t="s">
        <v>60</v>
      </c>
      <c r="J22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workbookViewId="0">
      <selection activeCell="I34" sqref="I34"/>
    </sheetView>
  </sheetViews>
  <sheetFormatPr defaultColWidth="9.109375" defaultRowHeight="13.2" x14ac:dyDescent="0.25"/>
  <cols>
    <col min="1" max="1" width="5.6640625" style="22" customWidth="1"/>
    <col min="2" max="2" width="5.109375" style="22" customWidth="1"/>
    <col min="3" max="3" width="11.44140625" style="22" customWidth="1"/>
    <col min="4" max="4" width="13.6640625" style="22" bestFit="1" customWidth="1"/>
    <col min="5" max="5" width="10.6640625" style="315" customWidth="1"/>
    <col min="6" max="6" width="14.88671875" style="316" customWidth="1"/>
    <col min="7" max="7" width="8" style="25" bestFit="1" customWidth="1"/>
    <col min="8" max="8" width="5.6640625" style="25" bestFit="1" customWidth="1"/>
    <col min="9" max="9" width="23" style="27" bestFit="1" customWidth="1"/>
    <col min="10" max="10" width="11.5546875" style="22" bestFit="1" customWidth="1"/>
    <col min="11" max="16384" width="9.109375" style="22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10" s="27" customFormat="1" ht="12" customHeight="1" x14ac:dyDescent="0.25">
      <c r="A3" s="22"/>
      <c r="B3" s="22"/>
      <c r="C3" s="22"/>
      <c r="D3" s="309"/>
      <c r="E3" s="23"/>
      <c r="F3" s="310"/>
      <c r="G3" s="26"/>
      <c r="H3" s="26"/>
      <c r="I3" s="311"/>
    </row>
    <row r="4" spans="1:10" s="312" customFormat="1" ht="15.6" x14ac:dyDescent="0.25">
      <c r="C4" s="7" t="s">
        <v>605</v>
      </c>
      <c r="D4" s="2"/>
      <c r="E4" s="3"/>
      <c r="F4" s="3"/>
      <c r="G4" s="319"/>
      <c r="H4" s="319"/>
    </row>
    <row r="5" spans="1:10" s="312" customFormat="1" ht="16.2" thickBot="1" x14ac:dyDescent="0.3">
      <c r="C5" s="2"/>
      <c r="D5" s="2"/>
      <c r="E5" s="23"/>
      <c r="F5" s="24"/>
      <c r="G5" s="25"/>
      <c r="H5" s="26"/>
      <c r="I5" s="26"/>
    </row>
    <row r="6" spans="1:10" s="35" customFormat="1" ht="18" customHeight="1" thickBot="1" x14ac:dyDescent="0.3">
      <c r="A6" s="60" t="s">
        <v>180</v>
      </c>
      <c r="B6" s="61" t="s">
        <v>37</v>
      </c>
      <c r="C6" s="29" t="s">
        <v>2</v>
      </c>
      <c r="D6" s="30" t="s">
        <v>3</v>
      </c>
      <c r="E6" s="31" t="s">
        <v>4</v>
      </c>
      <c r="F6" s="32" t="s">
        <v>5</v>
      </c>
      <c r="G6" s="31" t="s">
        <v>579</v>
      </c>
      <c r="H6" s="33" t="s">
        <v>6</v>
      </c>
      <c r="I6" s="34" t="s">
        <v>7</v>
      </c>
    </row>
    <row r="7" spans="1:10" ht="18" customHeight="1" x14ac:dyDescent="0.25">
      <c r="A7" s="36">
        <v>1</v>
      </c>
      <c r="B7" s="320">
        <v>134</v>
      </c>
      <c r="C7" s="37" t="s">
        <v>337</v>
      </c>
      <c r="D7" s="38" t="s">
        <v>338</v>
      </c>
      <c r="E7" s="39" t="s">
        <v>336</v>
      </c>
      <c r="F7" s="40" t="s">
        <v>128</v>
      </c>
      <c r="G7" s="321">
        <v>2.204398148148148E-3</v>
      </c>
      <c r="H7" s="102" t="str">
        <f t="shared" ref="H7:H20" si="0">IF(ISBLANK(G7),"",IF(G7&lt;=0.00202546296296296,"KSM",IF(G7&lt;=0.00216435185185185,"I A",IF(G7&lt;=0.00233796296296296,"II A",IF(G7&lt;=0.00256944444444444,"III A",IF(G7&lt;=0.00280092592592593,"I JA",IF(G7&lt;=0.00303240740740741,"II JA",IF(G7&lt;=0.00320601851851852,"III JA"))))))))</f>
        <v>II A</v>
      </c>
      <c r="I7" s="40" t="s">
        <v>130</v>
      </c>
      <c r="J7" s="13"/>
    </row>
    <row r="8" spans="1:10" ht="18" customHeight="1" x14ac:dyDescent="0.25">
      <c r="A8" s="36">
        <v>2</v>
      </c>
      <c r="B8" s="320">
        <v>136</v>
      </c>
      <c r="C8" s="37" t="s">
        <v>53</v>
      </c>
      <c r="D8" s="38" t="s">
        <v>57</v>
      </c>
      <c r="E8" s="39" t="s">
        <v>206</v>
      </c>
      <c r="F8" s="40" t="s">
        <v>128</v>
      </c>
      <c r="G8" s="321">
        <v>2.2079861111111111E-3</v>
      </c>
      <c r="H8" s="102" t="str">
        <f t="shared" si="0"/>
        <v>II A</v>
      </c>
      <c r="I8" s="40" t="s">
        <v>194</v>
      </c>
      <c r="J8" s="13"/>
    </row>
    <row r="9" spans="1:10" ht="18" customHeight="1" x14ac:dyDescent="0.25">
      <c r="A9" s="36">
        <v>3</v>
      </c>
      <c r="B9" s="320">
        <v>137</v>
      </c>
      <c r="C9" s="37" t="s">
        <v>268</v>
      </c>
      <c r="D9" s="38" t="s">
        <v>352</v>
      </c>
      <c r="E9" s="39" t="s">
        <v>353</v>
      </c>
      <c r="F9" s="40" t="s">
        <v>128</v>
      </c>
      <c r="G9" s="321">
        <v>2.2622685185185185E-3</v>
      </c>
      <c r="H9" s="102" t="str">
        <f t="shared" si="0"/>
        <v>II A</v>
      </c>
      <c r="I9" s="40" t="s">
        <v>354</v>
      </c>
      <c r="J9" s="13"/>
    </row>
    <row r="10" spans="1:10" ht="18" customHeight="1" x14ac:dyDescent="0.25">
      <c r="A10" s="36">
        <v>4</v>
      </c>
      <c r="B10" s="320">
        <v>19</v>
      </c>
      <c r="C10" s="37" t="s">
        <v>76</v>
      </c>
      <c r="D10" s="38" t="s">
        <v>275</v>
      </c>
      <c r="E10" s="39" t="s">
        <v>149</v>
      </c>
      <c r="F10" s="40" t="s">
        <v>276</v>
      </c>
      <c r="G10" s="321">
        <v>2.2655092592592592E-3</v>
      </c>
      <c r="H10" s="102" t="str">
        <f t="shared" si="0"/>
        <v>II A</v>
      </c>
      <c r="I10" s="40" t="s">
        <v>277</v>
      </c>
      <c r="J10" s="13"/>
    </row>
    <row r="11" spans="1:10" ht="18" customHeight="1" x14ac:dyDescent="0.25">
      <c r="A11" s="36">
        <v>1</v>
      </c>
      <c r="B11" s="320">
        <v>92</v>
      </c>
      <c r="C11" s="37" t="s">
        <v>76</v>
      </c>
      <c r="D11" s="38" t="s">
        <v>216</v>
      </c>
      <c r="E11" s="39" t="s">
        <v>217</v>
      </c>
      <c r="F11" s="40" t="s">
        <v>657</v>
      </c>
      <c r="G11" s="321">
        <v>2.3454861111111111E-3</v>
      </c>
      <c r="H11" s="102" t="str">
        <f t="shared" si="0"/>
        <v>III A</v>
      </c>
      <c r="I11" s="40" t="s">
        <v>60</v>
      </c>
      <c r="J11" s="13"/>
    </row>
    <row r="12" spans="1:10" ht="18" customHeight="1" x14ac:dyDescent="0.25">
      <c r="A12" s="36">
        <v>2</v>
      </c>
      <c r="B12" s="320">
        <v>79</v>
      </c>
      <c r="C12" s="37" t="s">
        <v>202</v>
      </c>
      <c r="D12" s="38" t="s">
        <v>201</v>
      </c>
      <c r="E12" s="39">
        <v>39505</v>
      </c>
      <c r="F12" s="40" t="s">
        <v>273</v>
      </c>
      <c r="G12" s="321">
        <v>2.3575231481481481E-3</v>
      </c>
      <c r="H12" s="102" t="str">
        <f t="shared" si="0"/>
        <v>III A</v>
      </c>
      <c r="I12" s="40" t="s">
        <v>162</v>
      </c>
      <c r="J12" s="13"/>
    </row>
    <row r="13" spans="1:10" ht="18" customHeight="1" x14ac:dyDescent="0.25">
      <c r="A13" s="36">
        <v>5</v>
      </c>
      <c r="B13" s="320">
        <v>88</v>
      </c>
      <c r="C13" s="37" t="s">
        <v>101</v>
      </c>
      <c r="D13" s="38" t="s">
        <v>102</v>
      </c>
      <c r="E13" s="39">
        <v>39547</v>
      </c>
      <c r="F13" s="40" t="s">
        <v>273</v>
      </c>
      <c r="G13" s="321">
        <v>2.362962962962963E-3</v>
      </c>
      <c r="H13" s="102" t="str">
        <f t="shared" si="0"/>
        <v>III A</v>
      </c>
      <c r="I13" s="40" t="s">
        <v>298</v>
      </c>
      <c r="J13" s="13"/>
    </row>
    <row r="14" spans="1:10" ht="18" customHeight="1" x14ac:dyDescent="0.25">
      <c r="A14" s="36">
        <v>6</v>
      </c>
      <c r="B14" s="320">
        <v>87</v>
      </c>
      <c r="C14" s="37" t="s">
        <v>169</v>
      </c>
      <c r="D14" s="38" t="s">
        <v>394</v>
      </c>
      <c r="E14" s="39" t="s">
        <v>395</v>
      </c>
      <c r="F14" s="40" t="s">
        <v>273</v>
      </c>
      <c r="G14" s="321">
        <v>2.394212962962963E-3</v>
      </c>
      <c r="H14" s="102" t="str">
        <f t="shared" si="0"/>
        <v>III A</v>
      </c>
      <c r="I14" s="40" t="s">
        <v>297</v>
      </c>
      <c r="J14" s="13"/>
    </row>
    <row r="15" spans="1:10" ht="18" customHeight="1" x14ac:dyDescent="0.25">
      <c r="A15" s="36">
        <v>3</v>
      </c>
      <c r="B15" s="320">
        <v>115</v>
      </c>
      <c r="C15" s="37" t="s">
        <v>272</v>
      </c>
      <c r="D15" s="38" t="s">
        <v>85</v>
      </c>
      <c r="E15" s="39">
        <v>39172</v>
      </c>
      <c r="F15" s="40" t="s">
        <v>56</v>
      </c>
      <c r="G15" s="321">
        <v>2.4839120370370371E-3</v>
      </c>
      <c r="H15" s="102" t="str">
        <f t="shared" si="0"/>
        <v>III A</v>
      </c>
      <c r="I15" s="40" t="s">
        <v>55</v>
      </c>
      <c r="J15" s="13"/>
    </row>
    <row r="16" spans="1:10" ht="18" customHeight="1" x14ac:dyDescent="0.25">
      <c r="A16" s="36">
        <v>4</v>
      </c>
      <c r="B16" s="320">
        <v>118</v>
      </c>
      <c r="C16" s="37" t="s">
        <v>156</v>
      </c>
      <c r="D16" s="38" t="s">
        <v>157</v>
      </c>
      <c r="E16" s="39">
        <v>39780</v>
      </c>
      <c r="F16" s="40" t="s">
        <v>56</v>
      </c>
      <c r="G16" s="321">
        <v>2.4876157407407408E-3</v>
      </c>
      <c r="H16" s="102" t="str">
        <f t="shared" si="0"/>
        <v>III A</v>
      </c>
      <c r="I16" s="40" t="s">
        <v>55</v>
      </c>
      <c r="J16" s="13"/>
    </row>
    <row r="17" spans="1:10" ht="18" customHeight="1" x14ac:dyDescent="0.25">
      <c r="A17" s="36">
        <v>5</v>
      </c>
      <c r="B17" s="320">
        <v>78</v>
      </c>
      <c r="C17" s="37" t="s">
        <v>379</v>
      </c>
      <c r="D17" s="38" t="s">
        <v>380</v>
      </c>
      <c r="E17" s="39" t="s">
        <v>381</v>
      </c>
      <c r="F17" s="40" t="s">
        <v>273</v>
      </c>
      <c r="G17" s="321">
        <v>2.5152777777777777E-3</v>
      </c>
      <c r="H17" s="102" t="str">
        <f t="shared" si="0"/>
        <v>III A</v>
      </c>
      <c r="I17" s="40" t="s">
        <v>297</v>
      </c>
      <c r="J17" s="13"/>
    </row>
    <row r="18" spans="1:10" ht="18" customHeight="1" x14ac:dyDescent="0.25">
      <c r="A18" s="36">
        <v>6</v>
      </c>
      <c r="B18" s="320">
        <v>95</v>
      </c>
      <c r="C18" s="37" t="s">
        <v>218</v>
      </c>
      <c r="D18" s="38" t="s">
        <v>124</v>
      </c>
      <c r="E18" s="39" t="s">
        <v>125</v>
      </c>
      <c r="F18" s="40" t="s">
        <v>664</v>
      </c>
      <c r="G18" s="321">
        <v>2.525115740740741E-3</v>
      </c>
      <c r="H18" s="102" t="str">
        <f t="shared" si="0"/>
        <v>III A</v>
      </c>
      <c r="I18" s="40" t="s">
        <v>126</v>
      </c>
      <c r="J18" s="13"/>
    </row>
    <row r="19" spans="1:10" ht="18" customHeight="1" x14ac:dyDescent="0.25">
      <c r="A19" s="36">
        <v>7</v>
      </c>
      <c r="B19" s="320">
        <v>90</v>
      </c>
      <c r="C19" s="37" t="s">
        <v>63</v>
      </c>
      <c r="D19" s="38" t="s">
        <v>64</v>
      </c>
      <c r="E19" s="39" t="s">
        <v>65</v>
      </c>
      <c r="F19" s="40" t="s">
        <v>657</v>
      </c>
      <c r="G19" s="321">
        <v>2.6199074074074076E-3</v>
      </c>
      <c r="H19" s="102" t="str">
        <f t="shared" si="0"/>
        <v>I JA</v>
      </c>
      <c r="I19" s="40" t="s">
        <v>60</v>
      </c>
      <c r="J19" s="13"/>
    </row>
    <row r="20" spans="1:10" ht="18" customHeight="1" x14ac:dyDescent="0.25">
      <c r="A20" s="36">
        <v>7</v>
      </c>
      <c r="B20" s="320">
        <v>44</v>
      </c>
      <c r="C20" s="37" t="s">
        <v>606</v>
      </c>
      <c r="D20" s="38" t="s">
        <v>607</v>
      </c>
      <c r="E20" s="39" t="s">
        <v>608</v>
      </c>
      <c r="F20" s="40" t="s">
        <v>604</v>
      </c>
      <c r="G20" s="321">
        <v>2.7722222222222224E-3</v>
      </c>
      <c r="H20" s="102" t="str">
        <f t="shared" si="0"/>
        <v>I JA</v>
      </c>
      <c r="I20" s="40" t="s">
        <v>609</v>
      </c>
      <c r="J20" s="13"/>
    </row>
    <row r="21" spans="1:10" ht="18" customHeight="1" x14ac:dyDescent="0.25">
      <c r="A21" s="36"/>
      <c r="B21" s="320">
        <v>82</v>
      </c>
      <c r="C21" s="37" t="s">
        <v>255</v>
      </c>
      <c r="D21" s="38" t="s">
        <v>384</v>
      </c>
      <c r="E21" s="39" t="s">
        <v>385</v>
      </c>
      <c r="F21" s="40" t="s">
        <v>273</v>
      </c>
      <c r="G21" s="321" t="s">
        <v>419</v>
      </c>
      <c r="H21" s="102"/>
      <c r="I21" s="40" t="s">
        <v>297</v>
      </c>
      <c r="J21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9"/>
  <sheetViews>
    <sheetView workbookViewId="0">
      <selection activeCell="T36" sqref="T36"/>
    </sheetView>
  </sheetViews>
  <sheetFormatPr defaultColWidth="9.109375" defaultRowHeight="13.2" x14ac:dyDescent="0.25"/>
  <cols>
    <col min="1" max="2" width="5.6640625" style="22" customWidth="1"/>
    <col min="3" max="3" width="9.44140625" style="22" customWidth="1"/>
    <col min="4" max="4" width="13.44140625" style="22" customWidth="1"/>
    <col min="5" max="5" width="10.6640625" style="315" customWidth="1"/>
    <col min="6" max="6" width="20.44140625" style="316" customWidth="1"/>
    <col min="7" max="7" width="7.88671875" style="25" customWidth="1"/>
    <col min="8" max="8" width="5.33203125" style="25" bestFit="1" customWidth="1"/>
    <col min="9" max="9" width="17.6640625" style="27" customWidth="1"/>
    <col min="10" max="10" width="5.44140625" style="22" bestFit="1" customWidth="1"/>
    <col min="11" max="16384" width="9.109375" style="22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9" s="27" customFormat="1" ht="12" customHeight="1" x14ac:dyDescent="0.25">
      <c r="A3" s="22"/>
      <c r="B3" s="22"/>
      <c r="C3" s="22"/>
      <c r="D3" s="309"/>
      <c r="E3" s="23"/>
      <c r="F3" s="310"/>
      <c r="G3" s="26"/>
      <c r="H3" s="26"/>
      <c r="I3" s="311"/>
    </row>
    <row r="4" spans="1:9" s="312" customFormat="1" ht="15.6" x14ac:dyDescent="0.25">
      <c r="C4" s="7" t="s">
        <v>610</v>
      </c>
      <c r="D4" s="2"/>
      <c r="E4" s="3"/>
      <c r="F4" s="3"/>
      <c r="G4" s="319"/>
      <c r="H4" s="319"/>
    </row>
    <row r="5" spans="1:9" s="312" customFormat="1" ht="16.2" thickBot="1" x14ac:dyDescent="0.3">
      <c r="C5" s="2"/>
      <c r="D5" s="2"/>
      <c r="E5" s="23"/>
      <c r="F5" s="24"/>
      <c r="G5" s="25"/>
      <c r="H5" s="26"/>
      <c r="I5" s="26"/>
    </row>
    <row r="6" spans="1:9" s="35" customFormat="1" ht="12.75" customHeight="1" thickBot="1" x14ac:dyDescent="0.3">
      <c r="A6" s="60" t="s">
        <v>180</v>
      </c>
      <c r="B6" s="61" t="s">
        <v>37</v>
      </c>
      <c r="C6" s="29" t="s">
        <v>2</v>
      </c>
      <c r="D6" s="30" t="s">
        <v>3</v>
      </c>
      <c r="E6" s="31" t="s">
        <v>4</v>
      </c>
      <c r="F6" s="32" t="s">
        <v>5</v>
      </c>
      <c r="G6" s="31" t="s">
        <v>579</v>
      </c>
      <c r="H6" s="33" t="s">
        <v>6</v>
      </c>
      <c r="I6" s="34" t="s">
        <v>7</v>
      </c>
    </row>
    <row r="7" spans="1:9" ht="18" customHeight="1" x14ac:dyDescent="0.25">
      <c r="A7" s="36">
        <v>1</v>
      </c>
      <c r="B7" s="36">
        <v>148</v>
      </c>
      <c r="C7" s="37" t="s">
        <v>87</v>
      </c>
      <c r="D7" s="38" t="s">
        <v>88</v>
      </c>
      <c r="E7" s="39">
        <v>39595</v>
      </c>
      <c r="F7" s="40" t="s">
        <v>660</v>
      </c>
      <c r="G7" s="321">
        <v>1.9099537037037039E-3</v>
      </c>
      <c r="H7" s="102" t="str">
        <f t="shared" ref="H7:H19" si="0">IF(ISBLANK(G7),"",IF(G7&lt;=0.00174189814814815,"KSM",IF(G7&lt;=0.00185763888888889,"I A",IF(G7&lt;=0.00203125,"II A",IF(G7&lt;=0.00226851851851852,"III A",IF(G7&lt;=0.0025462962962963,"I JA",IF(G7&lt;=0.00277777777777778,"II JA",IF(G7&lt;=0.00295138888888889,"III JA"))))))))</f>
        <v>II A</v>
      </c>
      <c r="I7" s="40" t="s">
        <v>364</v>
      </c>
    </row>
    <row r="8" spans="1:9" ht="18" customHeight="1" x14ac:dyDescent="0.25">
      <c r="A8" s="36">
        <v>2</v>
      </c>
      <c r="B8" s="36">
        <v>77</v>
      </c>
      <c r="C8" s="37" t="s">
        <v>376</v>
      </c>
      <c r="D8" s="38" t="s">
        <v>377</v>
      </c>
      <c r="E8" s="39" t="s">
        <v>378</v>
      </c>
      <c r="F8" s="40" t="s">
        <v>273</v>
      </c>
      <c r="G8" s="321">
        <v>1.9273148148148149E-3</v>
      </c>
      <c r="H8" s="102" t="str">
        <f t="shared" si="0"/>
        <v>II A</v>
      </c>
      <c r="I8" s="40" t="s">
        <v>297</v>
      </c>
    </row>
    <row r="9" spans="1:9" ht="18" customHeight="1" x14ac:dyDescent="0.25">
      <c r="A9" s="36">
        <v>3</v>
      </c>
      <c r="B9" s="36">
        <v>135</v>
      </c>
      <c r="C9" s="37" t="s">
        <v>339</v>
      </c>
      <c r="D9" s="38" t="s">
        <v>340</v>
      </c>
      <c r="E9" s="39" t="s">
        <v>341</v>
      </c>
      <c r="F9" s="40" t="s">
        <v>128</v>
      </c>
      <c r="G9" s="321">
        <v>1.9275462962962961E-3</v>
      </c>
      <c r="H9" s="102" t="str">
        <f t="shared" si="0"/>
        <v>II A</v>
      </c>
      <c r="I9" s="40" t="s">
        <v>130</v>
      </c>
    </row>
    <row r="10" spans="1:9" ht="18" customHeight="1" x14ac:dyDescent="0.25">
      <c r="A10" s="36">
        <v>4</v>
      </c>
      <c r="B10" s="36">
        <v>96</v>
      </c>
      <c r="C10" s="37" t="s">
        <v>219</v>
      </c>
      <c r="D10" s="38" t="s">
        <v>220</v>
      </c>
      <c r="E10" s="39" t="s">
        <v>72</v>
      </c>
      <c r="F10" s="40" t="s">
        <v>664</v>
      </c>
      <c r="G10" s="321">
        <v>1.9430555555555555E-3</v>
      </c>
      <c r="H10" s="102" t="str">
        <f t="shared" si="0"/>
        <v>II A</v>
      </c>
      <c r="I10" s="40" t="s">
        <v>127</v>
      </c>
    </row>
    <row r="11" spans="1:9" ht="18" customHeight="1" x14ac:dyDescent="0.25">
      <c r="A11" s="36">
        <v>5</v>
      </c>
      <c r="B11" s="36">
        <v>80</v>
      </c>
      <c r="C11" s="37" t="s">
        <v>382</v>
      </c>
      <c r="D11" s="38" t="s">
        <v>383</v>
      </c>
      <c r="E11" s="39" t="s">
        <v>381</v>
      </c>
      <c r="F11" s="40" t="s">
        <v>273</v>
      </c>
      <c r="G11" s="321">
        <v>1.953587962962963E-3</v>
      </c>
      <c r="H11" s="102" t="str">
        <f t="shared" si="0"/>
        <v>II A</v>
      </c>
      <c r="I11" s="40" t="s">
        <v>297</v>
      </c>
    </row>
    <row r="12" spans="1:9" ht="18" customHeight="1" x14ac:dyDescent="0.25">
      <c r="A12" s="36">
        <v>6</v>
      </c>
      <c r="B12" s="36">
        <v>43</v>
      </c>
      <c r="C12" s="37" t="s">
        <v>31</v>
      </c>
      <c r="D12" s="38" t="s">
        <v>611</v>
      </c>
      <c r="E12" s="39">
        <v>39627</v>
      </c>
      <c r="F12" s="40" t="s">
        <v>612</v>
      </c>
      <c r="G12" s="321">
        <v>1.9684027777777777E-3</v>
      </c>
      <c r="H12" s="102" t="str">
        <f t="shared" si="0"/>
        <v>II A</v>
      </c>
      <c r="I12" s="40" t="s">
        <v>613</v>
      </c>
    </row>
    <row r="13" spans="1:9" ht="18" customHeight="1" x14ac:dyDescent="0.25">
      <c r="A13" s="36">
        <v>7</v>
      </c>
      <c r="B13" s="36">
        <v>84</v>
      </c>
      <c r="C13" s="37" t="s">
        <v>35</v>
      </c>
      <c r="D13" s="38" t="s">
        <v>389</v>
      </c>
      <c r="E13" s="39" t="s">
        <v>390</v>
      </c>
      <c r="F13" s="40" t="s">
        <v>273</v>
      </c>
      <c r="G13" s="321">
        <v>1.9898148148148149E-3</v>
      </c>
      <c r="H13" s="102" t="str">
        <f t="shared" si="0"/>
        <v>II A</v>
      </c>
      <c r="I13" s="40" t="s">
        <v>297</v>
      </c>
    </row>
    <row r="14" spans="1:9" ht="18" customHeight="1" x14ac:dyDescent="0.25">
      <c r="A14" s="36">
        <v>8</v>
      </c>
      <c r="B14" s="36">
        <v>33</v>
      </c>
      <c r="C14" s="37" t="s">
        <v>35</v>
      </c>
      <c r="D14" s="38" t="s">
        <v>47</v>
      </c>
      <c r="E14" s="39">
        <v>39230</v>
      </c>
      <c r="F14" s="40" t="s">
        <v>271</v>
      </c>
      <c r="G14" s="321">
        <v>1.9931712962962963E-3</v>
      </c>
      <c r="H14" s="102" t="str">
        <f t="shared" si="0"/>
        <v>II A</v>
      </c>
      <c r="I14" s="40" t="s">
        <v>40</v>
      </c>
    </row>
    <row r="15" spans="1:9" ht="18" customHeight="1" x14ac:dyDescent="0.25">
      <c r="A15" s="36">
        <v>9</v>
      </c>
      <c r="B15" s="36">
        <v>26</v>
      </c>
      <c r="C15" s="37" t="s">
        <v>177</v>
      </c>
      <c r="D15" s="38" t="s">
        <v>207</v>
      </c>
      <c r="E15" s="39">
        <v>39553</v>
      </c>
      <c r="F15" s="40" t="s">
        <v>191</v>
      </c>
      <c r="G15" s="321">
        <v>2.0403935185185186E-3</v>
      </c>
      <c r="H15" s="102" t="str">
        <f t="shared" si="0"/>
        <v>III A</v>
      </c>
      <c r="I15" s="40" t="s">
        <v>254</v>
      </c>
    </row>
    <row r="16" spans="1:9" ht="18" customHeight="1" x14ac:dyDescent="0.25">
      <c r="A16" s="36">
        <v>10</v>
      </c>
      <c r="B16" s="36">
        <v>117</v>
      </c>
      <c r="C16" s="37" t="s">
        <v>52</v>
      </c>
      <c r="D16" s="38" t="s">
        <v>84</v>
      </c>
      <c r="E16" s="39">
        <v>39588</v>
      </c>
      <c r="F16" s="40" t="s">
        <v>56</v>
      </c>
      <c r="G16" s="321">
        <v>2.0520833333333333E-3</v>
      </c>
      <c r="H16" s="102" t="str">
        <f t="shared" si="0"/>
        <v>III A</v>
      </c>
      <c r="I16" s="40" t="s">
        <v>55</v>
      </c>
    </row>
    <row r="17" spans="1:9" ht="18" customHeight="1" x14ac:dyDescent="0.25">
      <c r="A17" s="36">
        <v>11</v>
      </c>
      <c r="B17" s="36">
        <v>45</v>
      </c>
      <c r="C17" s="37" t="s">
        <v>614</v>
      </c>
      <c r="D17" s="38" t="s">
        <v>615</v>
      </c>
      <c r="E17" s="39" t="s">
        <v>616</v>
      </c>
      <c r="F17" s="40" t="s">
        <v>604</v>
      </c>
      <c r="G17" s="321">
        <v>2.1641203703703701E-3</v>
      </c>
      <c r="H17" s="102" t="str">
        <f t="shared" si="0"/>
        <v>III A</v>
      </c>
      <c r="I17" s="40" t="s">
        <v>609</v>
      </c>
    </row>
    <row r="18" spans="1:9" ht="18" customHeight="1" x14ac:dyDescent="0.25">
      <c r="A18" s="36"/>
      <c r="B18" s="36">
        <v>81</v>
      </c>
      <c r="C18" s="37" t="s">
        <v>29</v>
      </c>
      <c r="D18" s="38" t="s">
        <v>617</v>
      </c>
      <c r="E18" s="39" t="s">
        <v>618</v>
      </c>
      <c r="F18" s="40" t="s">
        <v>273</v>
      </c>
      <c r="G18" s="321"/>
      <c r="H18" s="102" t="str">
        <f t="shared" si="0"/>
        <v/>
      </c>
      <c r="I18" s="40" t="s">
        <v>297</v>
      </c>
    </row>
    <row r="19" spans="1:9" ht="18" customHeight="1" x14ac:dyDescent="0.25">
      <c r="A19" s="36"/>
      <c r="B19" s="36">
        <v>53</v>
      </c>
      <c r="C19" s="37" t="s">
        <v>292</v>
      </c>
      <c r="D19" s="38" t="s">
        <v>597</v>
      </c>
      <c r="E19" s="39">
        <v>39456</v>
      </c>
      <c r="F19" s="40" t="s">
        <v>288</v>
      </c>
      <c r="G19" s="321"/>
      <c r="H19" s="102" t="str">
        <f t="shared" si="0"/>
        <v/>
      </c>
      <c r="I19" s="40" t="s">
        <v>598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5"/>
  <sheetViews>
    <sheetView workbookViewId="0">
      <selection activeCell="M40" sqref="M40"/>
    </sheetView>
  </sheetViews>
  <sheetFormatPr defaultColWidth="9.109375" defaultRowHeight="13.2" x14ac:dyDescent="0.25"/>
  <cols>
    <col min="1" max="1" width="4.88671875" style="13" customWidth="1"/>
    <col min="2" max="2" width="5.6640625" style="13" customWidth="1"/>
    <col min="3" max="4" width="11.33203125" style="13" customWidth="1"/>
    <col min="5" max="5" width="10.6640625" style="44" customWidth="1"/>
    <col min="6" max="6" width="19.88671875" style="45" bestFit="1" customWidth="1"/>
    <col min="7" max="7" width="9.109375" style="46"/>
    <col min="8" max="8" width="6.5546875" style="46" customWidth="1"/>
    <col min="9" max="9" width="19.5546875" style="19" bestFit="1" customWidth="1"/>
    <col min="10" max="16384" width="9.109375" style="13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9" s="19" customFormat="1" ht="6" customHeight="1" x14ac:dyDescent="0.25">
      <c r="A3" s="13"/>
      <c r="B3" s="13"/>
      <c r="C3" s="13"/>
      <c r="D3" s="14"/>
      <c r="E3" s="15"/>
      <c r="F3" s="16"/>
      <c r="G3" s="17"/>
      <c r="H3" s="17"/>
      <c r="I3" s="18"/>
    </row>
    <row r="4" spans="1:9" s="19" customFormat="1" ht="4.5" customHeight="1" x14ac:dyDescent="0.25">
      <c r="A4" s="13"/>
      <c r="B4" s="13"/>
      <c r="C4" s="13"/>
      <c r="D4" s="14"/>
      <c r="E4" s="15"/>
      <c r="F4" s="16"/>
      <c r="G4" s="17"/>
      <c r="H4" s="17"/>
      <c r="I4" s="18"/>
    </row>
    <row r="5" spans="1:9" s="20" customFormat="1" ht="15.6" x14ac:dyDescent="0.25">
      <c r="C5" s="7" t="s">
        <v>412</v>
      </c>
      <c r="D5" s="7"/>
      <c r="E5" s="8"/>
      <c r="F5" s="8"/>
      <c r="G5" s="10"/>
      <c r="H5" s="10"/>
    </row>
    <row r="6" spans="1:9" s="20" customFormat="1" ht="5.25" customHeight="1" thickBot="1" x14ac:dyDescent="0.3">
      <c r="C6" s="7"/>
      <c r="D6" s="7"/>
      <c r="E6" s="15"/>
      <c r="F6" s="21"/>
      <c r="G6" s="46"/>
      <c r="H6" s="17"/>
      <c r="I6" s="17"/>
    </row>
    <row r="7" spans="1:9" s="82" customFormat="1" ht="18" customHeight="1" thickBot="1" x14ac:dyDescent="0.3">
      <c r="A7" s="60" t="s">
        <v>180</v>
      </c>
      <c r="B7" s="61" t="s">
        <v>37</v>
      </c>
      <c r="C7" s="76" t="s">
        <v>2</v>
      </c>
      <c r="D7" s="77" t="s">
        <v>3</v>
      </c>
      <c r="E7" s="78" t="s">
        <v>4</v>
      </c>
      <c r="F7" s="79" t="s">
        <v>5</v>
      </c>
      <c r="G7" s="78" t="s">
        <v>38</v>
      </c>
      <c r="H7" s="80" t="s">
        <v>6</v>
      </c>
      <c r="I7" s="81" t="s">
        <v>7</v>
      </c>
    </row>
    <row r="8" spans="1:9" ht="18" customHeight="1" x14ac:dyDescent="0.25">
      <c r="A8" s="83">
        <v>1</v>
      </c>
      <c r="B8" s="93">
        <v>131</v>
      </c>
      <c r="C8" s="86" t="s">
        <v>236</v>
      </c>
      <c r="D8" s="87" t="s">
        <v>44</v>
      </c>
      <c r="E8" s="84" t="s">
        <v>45</v>
      </c>
      <c r="F8" s="88" t="s">
        <v>237</v>
      </c>
      <c r="G8" s="85">
        <v>4.8487268518518515E-3</v>
      </c>
      <c r="H8" s="100" t="str">
        <f t="shared" ref="H8:H13" si="0">IF(ISBLANK(G8),"",IF(G8&lt;=0.00447916666666667,"KSM",IF(G8&lt;=0.00476851851851852,"I A",IF(G8&lt;=0.00511574074074074,"II A",IF(G8&lt;=0.00548611111111111,"III A",IF(G8&lt;=0.00586805555555555,"I JA",IF(G8&lt;=0.00615740740740741,"II JA",IF(G8&lt;=0.00638888888888889,"III JA"))))))))</f>
        <v>II A</v>
      </c>
      <c r="I8" s="88" t="s">
        <v>74</v>
      </c>
    </row>
    <row r="9" spans="1:9" ht="18" customHeight="1" x14ac:dyDescent="0.25">
      <c r="A9" s="83">
        <v>2</v>
      </c>
      <c r="B9" s="93">
        <v>103</v>
      </c>
      <c r="C9" s="86" t="s">
        <v>27</v>
      </c>
      <c r="D9" s="87" t="s">
        <v>283</v>
      </c>
      <c r="E9" s="84">
        <v>39380</v>
      </c>
      <c r="F9" s="88" t="s">
        <v>263</v>
      </c>
      <c r="G9" s="85">
        <v>4.935995370370371E-3</v>
      </c>
      <c r="H9" s="100" t="str">
        <f t="shared" si="0"/>
        <v>II A</v>
      </c>
      <c r="I9" s="88" t="s">
        <v>284</v>
      </c>
    </row>
    <row r="10" spans="1:9" ht="18" customHeight="1" x14ac:dyDescent="0.25">
      <c r="A10" s="83">
        <v>3</v>
      </c>
      <c r="B10" s="93">
        <v>19</v>
      </c>
      <c r="C10" s="86" t="s">
        <v>76</v>
      </c>
      <c r="D10" s="87" t="s">
        <v>275</v>
      </c>
      <c r="E10" s="84" t="s">
        <v>149</v>
      </c>
      <c r="F10" s="88" t="s">
        <v>276</v>
      </c>
      <c r="G10" s="85">
        <v>5.1280092592592592E-3</v>
      </c>
      <c r="H10" s="100" t="str">
        <f t="shared" si="0"/>
        <v>III A</v>
      </c>
      <c r="I10" s="88" t="s">
        <v>277</v>
      </c>
    </row>
    <row r="11" spans="1:9" ht="18" customHeight="1" x14ac:dyDescent="0.25">
      <c r="A11" s="83">
        <v>4</v>
      </c>
      <c r="B11" s="93">
        <v>88</v>
      </c>
      <c r="C11" s="86" t="s">
        <v>101</v>
      </c>
      <c r="D11" s="87" t="s">
        <v>102</v>
      </c>
      <c r="E11" s="84">
        <v>39547</v>
      </c>
      <c r="F11" s="88" t="s">
        <v>273</v>
      </c>
      <c r="G11" s="85">
        <v>5.3314814814814813E-3</v>
      </c>
      <c r="H11" s="100" t="str">
        <f t="shared" si="0"/>
        <v>III A</v>
      </c>
      <c r="I11" s="88" t="s">
        <v>298</v>
      </c>
    </row>
    <row r="12" spans="1:9" ht="18" customHeight="1" x14ac:dyDescent="0.25">
      <c r="A12" s="83">
        <v>5</v>
      </c>
      <c r="B12" s="93">
        <v>118</v>
      </c>
      <c r="C12" s="86" t="s">
        <v>156</v>
      </c>
      <c r="D12" s="87" t="s">
        <v>157</v>
      </c>
      <c r="E12" s="84">
        <v>39780</v>
      </c>
      <c r="F12" s="88" t="s">
        <v>56</v>
      </c>
      <c r="G12" s="85">
        <v>5.7306712962962971E-3</v>
      </c>
      <c r="H12" s="100" t="str">
        <f t="shared" si="0"/>
        <v>I JA</v>
      </c>
      <c r="I12" s="88" t="s">
        <v>55</v>
      </c>
    </row>
    <row r="13" spans="1:9" ht="18" customHeight="1" x14ac:dyDescent="0.25">
      <c r="A13" s="83">
        <v>6</v>
      </c>
      <c r="B13" s="93">
        <v>78</v>
      </c>
      <c r="C13" s="86" t="s">
        <v>379</v>
      </c>
      <c r="D13" s="87" t="s">
        <v>380</v>
      </c>
      <c r="E13" s="84" t="s">
        <v>381</v>
      </c>
      <c r="F13" s="88" t="s">
        <v>273</v>
      </c>
      <c r="G13" s="85">
        <v>5.8103009259259262E-3</v>
      </c>
      <c r="H13" s="100" t="str">
        <f t="shared" si="0"/>
        <v>I JA</v>
      </c>
      <c r="I13" s="88" t="s">
        <v>362</v>
      </c>
    </row>
    <row r="14" spans="1:9" ht="18" customHeight="1" x14ac:dyDescent="0.25">
      <c r="A14" s="83"/>
      <c r="B14" s="93">
        <v>8</v>
      </c>
      <c r="C14" s="86" t="s">
        <v>167</v>
      </c>
      <c r="D14" s="87" t="s">
        <v>105</v>
      </c>
      <c r="E14" s="84" t="s">
        <v>168</v>
      </c>
      <c r="F14" s="88" t="s">
        <v>662</v>
      </c>
      <c r="G14" s="85" t="s">
        <v>421</v>
      </c>
      <c r="H14" s="100"/>
      <c r="I14" s="88" t="s">
        <v>165</v>
      </c>
    </row>
    <row r="15" spans="1:9" ht="18" customHeight="1" x14ac:dyDescent="0.25">
      <c r="A15" s="83"/>
      <c r="B15" s="93">
        <v>21</v>
      </c>
      <c r="C15" s="86" t="s">
        <v>78</v>
      </c>
      <c r="D15" s="87" t="s">
        <v>286</v>
      </c>
      <c r="E15" s="84">
        <v>39337</v>
      </c>
      <c r="F15" s="88" t="s">
        <v>287</v>
      </c>
      <c r="G15" s="85" t="s">
        <v>419</v>
      </c>
      <c r="H15" s="100"/>
      <c r="I15" s="88" t="s">
        <v>285</v>
      </c>
    </row>
    <row r="16" spans="1:9" ht="18" customHeight="1" x14ac:dyDescent="0.25">
      <c r="A16" s="83"/>
      <c r="B16" s="93">
        <v>42</v>
      </c>
      <c r="C16" s="86" t="s">
        <v>95</v>
      </c>
      <c r="D16" s="87" t="s">
        <v>96</v>
      </c>
      <c r="E16" s="84" t="s">
        <v>89</v>
      </c>
      <c r="F16" s="88" t="s">
        <v>270</v>
      </c>
      <c r="G16" s="85" t="s">
        <v>419</v>
      </c>
      <c r="H16" s="100"/>
      <c r="I16" s="88" t="s">
        <v>363</v>
      </c>
    </row>
    <row r="17" spans="1:9" ht="18" customHeight="1" x14ac:dyDescent="0.25">
      <c r="A17" s="83"/>
      <c r="B17" s="93"/>
      <c r="C17" s="86"/>
      <c r="D17" s="87"/>
      <c r="E17" s="84"/>
      <c r="F17" s="88"/>
      <c r="G17" s="85"/>
      <c r="H17" s="100" t="str">
        <f>IF(ISBLANK(G17),"",IF(G17&lt;=0.00447916666666667,"KSM",IF(G17&lt;=0.00476851851851852,"I A",IF(G17&lt;=0.00511574074074074,"II A",IF(G17&lt;=0.00548611111111111,"III A",IF(G17&lt;=0.00586805555555555,"I JA",IF(G17&lt;=0.00615740740740741,"II JA",IF(G17&lt;=0.00638888888888889,"III JA"))))))))</f>
        <v/>
      </c>
      <c r="I17" s="88"/>
    </row>
    <row r="18" spans="1:9" x14ac:dyDescent="0.25">
      <c r="E18" s="13"/>
      <c r="F18" s="13"/>
      <c r="G18" s="13"/>
      <c r="H18" s="13"/>
      <c r="I18" s="13"/>
    </row>
    <row r="19" spans="1:9" x14ac:dyDescent="0.25">
      <c r="E19" s="13"/>
      <c r="F19" s="13"/>
      <c r="G19" s="13"/>
      <c r="H19" s="13"/>
      <c r="I19" s="13"/>
    </row>
    <row r="20" spans="1:9" x14ac:dyDescent="0.25">
      <c r="E20" s="13"/>
      <c r="F20" s="13"/>
      <c r="G20" s="13"/>
      <c r="H20" s="13"/>
      <c r="I20" s="13"/>
    </row>
    <row r="21" spans="1:9" x14ac:dyDescent="0.25">
      <c r="E21" s="13"/>
      <c r="F21" s="13"/>
      <c r="G21" s="13"/>
      <c r="H21" s="13"/>
      <c r="I21" s="13"/>
    </row>
    <row r="22" spans="1:9" x14ac:dyDescent="0.25">
      <c r="E22" s="13"/>
      <c r="F22" s="13"/>
      <c r="G22" s="13"/>
      <c r="H22" s="13"/>
      <c r="I22" s="13"/>
    </row>
    <row r="23" spans="1:9" x14ac:dyDescent="0.25">
      <c r="E23" s="13"/>
      <c r="F23" s="13"/>
      <c r="G23" s="13"/>
      <c r="H23" s="13"/>
      <c r="I23" s="13"/>
    </row>
    <row r="24" spans="1:9" x14ac:dyDescent="0.25">
      <c r="E24" s="13"/>
      <c r="F24" s="13"/>
      <c r="G24" s="13"/>
      <c r="H24" s="13"/>
      <c r="I24" s="13"/>
    </row>
    <row r="25" spans="1:9" x14ac:dyDescent="0.25">
      <c r="E25" s="13"/>
      <c r="F25" s="13"/>
      <c r="G25" s="13"/>
      <c r="H25" s="13"/>
      <c r="I25" s="13"/>
    </row>
  </sheetData>
  <pageMargins left="0.31496062992125984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70C0"/>
  </sheetPr>
  <dimension ref="B1:J17"/>
  <sheetViews>
    <sheetView zoomScaleNormal="100" workbookViewId="0">
      <selection activeCell="E23" sqref="E23"/>
    </sheetView>
  </sheetViews>
  <sheetFormatPr defaultColWidth="9.109375" defaultRowHeight="13.2" x14ac:dyDescent="0.25"/>
  <cols>
    <col min="1" max="1" width="0.88671875" style="89" customWidth="1"/>
    <col min="2" max="2" width="5.6640625" style="13" customWidth="1"/>
    <col min="3" max="3" width="5.44140625" style="13" customWidth="1"/>
    <col min="4" max="4" width="13.5546875" style="13" customWidth="1"/>
    <col min="5" max="5" width="12.44140625" style="13" customWidth="1"/>
    <col min="6" max="6" width="10.6640625" style="44" customWidth="1"/>
    <col min="7" max="7" width="17.5546875" style="45" customWidth="1"/>
    <col min="8" max="8" width="9.5546875" style="46" customWidth="1"/>
    <col min="9" max="9" width="6.44140625" style="46" customWidth="1"/>
    <col min="10" max="10" width="12.33203125" style="19" customWidth="1"/>
    <col min="11" max="16384" width="9.109375" style="89"/>
  </cols>
  <sheetData>
    <row r="1" spans="2:10" s="2" customFormat="1" ht="15.6" x14ac:dyDescent="0.25">
      <c r="B1" s="1" t="s">
        <v>407</v>
      </c>
      <c r="D1" s="3"/>
      <c r="E1" s="4"/>
      <c r="F1" s="4"/>
      <c r="G1" s="5"/>
      <c r="H1" s="5"/>
      <c r="I1" s="6"/>
    </row>
    <row r="2" spans="2:10" s="7" customFormat="1" ht="15.6" x14ac:dyDescent="0.25">
      <c r="B2" s="7" t="s">
        <v>406</v>
      </c>
      <c r="D2" s="8"/>
      <c r="E2" s="9"/>
      <c r="F2" s="9"/>
      <c r="G2" s="10"/>
      <c r="H2" s="11"/>
      <c r="I2" s="11"/>
      <c r="J2" s="12"/>
    </row>
    <row r="3" spans="2:10" s="19" customFormat="1" ht="3" customHeight="1" x14ac:dyDescent="0.25">
      <c r="B3" s="13"/>
      <c r="C3" s="13"/>
      <c r="D3" s="13"/>
      <c r="E3" s="14"/>
      <c r="F3" s="15"/>
      <c r="G3" s="16"/>
      <c r="H3" s="17"/>
      <c r="I3" s="17"/>
      <c r="J3" s="18"/>
    </row>
    <row r="4" spans="2:10" s="19" customFormat="1" ht="6" customHeight="1" x14ac:dyDescent="0.25">
      <c r="B4" s="13"/>
      <c r="C4" s="13"/>
      <c r="D4" s="13"/>
      <c r="E4" s="14"/>
      <c r="F4" s="15"/>
      <c r="G4" s="16"/>
      <c r="H4" s="17"/>
      <c r="I4" s="17"/>
      <c r="J4" s="18"/>
    </row>
    <row r="5" spans="2:10" s="20" customFormat="1" ht="15.6" x14ac:dyDescent="0.25">
      <c r="D5" s="7" t="s">
        <v>413</v>
      </c>
      <c r="E5" s="7"/>
      <c r="F5" s="8"/>
      <c r="G5" s="8"/>
      <c r="H5" s="10"/>
      <c r="I5" s="10"/>
    </row>
    <row r="6" spans="2:10" s="20" customFormat="1" ht="6" customHeight="1" thickBot="1" x14ac:dyDescent="0.3">
      <c r="D6" s="2"/>
      <c r="E6" s="2"/>
      <c r="F6" s="15"/>
      <c r="G6" s="21"/>
      <c r="H6" s="46"/>
      <c r="I6" s="17"/>
      <c r="J6" s="17"/>
    </row>
    <row r="7" spans="2:10" s="82" customFormat="1" ht="18" customHeight="1" thickBot="1" x14ac:dyDescent="0.3">
      <c r="B7" s="60" t="s">
        <v>180</v>
      </c>
      <c r="C7" s="61" t="s">
        <v>37</v>
      </c>
      <c r="D7" s="76" t="s">
        <v>2</v>
      </c>
      <c r="E7" s="77" t="s">
        <v>3</v>
      </c>
      <c r="F7" s="78" t="s">
        <v>4</v>
      </c>
      <c r="G7" s="79" t="s">
        <v>5</v>
      </c>
      <c r="H7" s="78" t="s">
        <v>38</v>
      </c>
      <c r="I7" s="80" t="s">
        <v>6</v>
      </c>
      <c r="J7" s="81" t="s">
        <v>7</v>
      </c>
    </row>
    <row r="8" spans="2:10" s="13" customFormat="1" ht="18" customHeight="1" x14ac:dyDescent="0.25">
      <c r="B8" s="83">
        <v>1</v>
      </c>
      <c r="C8" s="103">
        <v>46</v>
      </c>
      <c r="D8" s="86" t="s">
        <v>48</v>
      </c>
      <c r="E8" s="87" t="s">
        <v>77</v>
      </c>
      <c r="F8" s="84" t="s">
        <v>139</v>
      </c>
      <c r="G8" s="88" t="s">
        <v>288</v>
      </c>
      <c r="H8" s="85">
        <v>4.1359953703703706E-3</v>
      </c>
      <c r="I8" s="102" t="str">
        <f t="shared" ref="I8:I16" si="0">IF(ISBLANK(H8),"",IF(H8&lt;=0.00367476851851852,"KSM",IF(H8&lt;=0.00390625,"I A",IF(H8&lt;=0.00425347222222222,"II A",IF(H8&lt;=0.00477430555555556,"III A",IF(H8&lt;=0.00534722222222222,"I JA",IF(H8&lt;=0.00572916666666667,"II JA",IF(H8&lt;=0.00601851851851852,"III JA"))))))))</f>
        <v>II A</v>
      </c>
      <c r="J8" s="88" t="s">
        <v>43</v>
      </c>
    </row>
    <row r="9" spans="2:10" s="13" customFormat="1" ht="18" customHeight="1" x14ac:dyDescent="0.25">
      <c r="B9" s="83">
        <v>2</v>
      </c>
      <c r="C9" s="103">
        <v>31</v>
      </c>
      <c r="D9" s="86" t="s">
        <v>178</v>
      </c>
      <c r="E9" s="87" t="s">
        <v>179</v>
      </c>
      <c r="F9" s="84">
        <v>39197</v>
      </c>
      <c r="G9" s="88" t="s">
        <v>191</v>
      </c>
      <c r="H9" s="85">
        <v>4.343287037037037E-3</v>
      </c>
      <c r="I9" s="102" t="str">
        <f t="shared" si="0"/>
        <v>III A</v>
      </c>
      <c r="J9" s="88" t="s">
        <v>254</v>
      </c>
    </row>
    <row r="10" spans="2:10" s="13" customFormat="1" ht="18" customHeight="1" x14ac:dyDescent="0.25">
      <c r="B10" s="83">
        <v>3</v>
      </c>
      <c r="C10" s="103">
        <v>135</v>
      </c>
      <c r="D10" s="86" t="s">
        <v>339</v>
      </c>
      <c r="E10" s="87" t="s">
        <v>340</v>
      </c>
      <c r="F10" s="84" t="s">
        <v>341</v>
      </c>
      <c r="G10" s="88" t="s">
        <v>128</v>
      </c>
      <c r="H10" s="85">
        <v>4.4072916666666661E-3</v>
      </c>
      <c r="I10" s="102" t="str">
        <f t="shared" si="0"/>
        <v>III A</v>
      </c>
      <c r="J10" s="88" t="s">
        <v>130</v>
      </c>
    </row>
    <row r="11" spans="2:10" s="13" customFormat="1" ht="18" customHeight="1" x14ac:dyDescent="0.25">
      <c r="B11" s="83">
        <v>4</v>
      </c>
      <c r="C11" s="103">
        <v>33</v>
      </c>
      <c r="D11" s="86" t="s">
        <v>35</v>
      </c>
      <c r="E11" s="87" t="s">
        <v>47</v>
      </c>
      <c r="F11" s="84">
        <v>39230</v>
      </c>
      <c r="G11" s="88" t="s">
        <v>271</v>
      </c>
      <c r="H11" s="85">
        <v>4.417824074074074E-3</v>
      </c>
      <c r="I11" s="102" t="str">
        <f t="shared" si="0"/>
        <v>III A</v>
      </c>
      <c r="J11" s="88" t="s">
        <v>40</v>
      </c>
    </row>
    <row r="12" spans="2:10" s="13" customFormat="1" ht="18" customHeight="1" x14ac:dyDescent="0.25">
      <c r="B12" s="83">
        <v>5</v>
      </c>
      <c r="C12" s="103">
        <v>26</v>
      </c>
      <c r="D12" s="86" t="s">
        <v>177</v>
      </c>
      <c r="E12" s="87" t="s">
        <v>207</v>
      </c>
      <c r="F12" s="84">
        <v>39553</v>
      </c>
      <c r="G12" s="88" t="s">
        <v>191</v>
      </c>
      <c r="H12" s="85">
        <v>4.4531249999999996E-3</v>
      </c>
      <c r="I12" s="102" t="str">
        <f t="shared" si="0"/>
        <v>III A</v>
      </c>
      <c r="J12" s="88" t="s">
        <v>254</v>
      </c>
    </row>
    <row r="13" spans="2:10" s="13" customFormat="1" ht="18" customHeight="1" x14ac:dyDescent="0.25">
      <c r="B13" s="83">
        <v>6</v>
      </c>
      <c r="C13" s="103">
        <v>84</v>
      </c>
      <c r="D13" s="86" t="s">
        <v>35</v>
      </c>
      <c r="E13" s="87" t="s">
        <v>389</v>
      </c>
      <c r="F13" s="84" t="s">
        <v>390</v>
      </c>
      <c r="G13" s="88" t="s">
        <v>273</v>
      </c>
      <c r="H13" s="85">
        <v>4.522106481481482E-3</v>
      </c>
      <c r="I13" s="102" t="str">
        <f t="shared" si="0"/>
        <v>III A</v>
      </c>
      <c r="J13" s="88" t="s">
        <v>297</v>
      </c>
    </row>
    <row r="14" spans="2:10" s="13" customFormat="1" ht="18" customHeight="1" x14ac:dyDescent="0.25">
      <c r="B14" s="83">
        <v>7</v>
      </c>
      <c r="C14" s="103">
        <v>47</v>
      </c>
      <c r="D14" s="86" t="s">
        <v>140</v>
      </c>
      <c r="E14" s="87" t="s">
        <v>141</v>
      </c>
      <c r="F14" s="84" t="s">
        <v>182</v>
      </c>
      <c r="G14" s="88" t="s">
        <v>288</v>
      </c>
      <c r="H14" s="85">
        <v>4.594560185185185E-3</v>
      </c>
      <c r="I14" s="102" t="str">
        <f t="shared" si="0"/>
        <v>III A</v>
      </c>
      <c r="J14" s="88" t="s">
        <v>43</v>
      </c>
    </row>
    <row r="15" spans="2:10" s="13" customFormat="1" ht="18" customHeight="1" x14ac:dyDescent="0.25">
      <c r="B15" s="83">
        <v>8</v>
      </c>
      <c r="C15" s="103">
        <v>80</v>
      </c>
      <c r="D15" s="86" t="s">
        <v>382</v>
      </c>
      <c r="E15" s="87" t="s">
        <v>383</v>
      </c>
      <c r="F15" s="84" t="s">
        <v>381</v>
      </c>
      <c r="G15" s="88" t="s">
        <v>273</v>
      </c>
      <c r="H15" s="85">
        <v>4.625231481481481E-3</v>
      </c>
      <c r="I15" s="102" t="str">
        <f t="shared" si="0"/>
        <v>III A</v>
      </c>
      <c r="J15" s="88" t="s">
        <v>297</v>
      </c>
    </row>
    <row r="16" spans="2:10" s="13" customFormat="1" ht="18" customHeight="1" x14ac:dyDescent="0.25">
      <c r="B16" s="83">
        <v>9</v>
      </c>
      <c r="C16" s="103">
        <v>117</v>
      </c>
      <c r="D16" s="86" t="s">
        <v>52</v>
      </c>
      <c r="E16" s="87" t="s">
        <v>84</v>
      </c>
      <c r="F16" s="84">
        <v>39588</v>
      </c>
      <c r="G16" s="88" t="s">
        <v>56</v>
      </c>
      <c r="H16" s="85">
        <v>4.7106481481481478E-3</v>
      </c>
      <c r="I16" s="102" t="str">
        <f t="shared" si="0"/>
        <v>III A</v>
      </c>
      <c r="J16" s="88" t="s">
        <v>55</v>
      </c>
    </row>
    <row r="17" spans="4:10" x14ac:dyDescent="0.25">
      <c r="D17" s="89"/>
      <c r="E17" s="89"/>
      <c r="F17" s="89"/>
      <c r="G17" s="89"/>
      <c r="H17" s="89"/>
      <c r="I17" s="89"/>
      <c r="J17" s="89"/>
    </row>
  </sheetData>
  <pageMargins left="0.51181102362204722" right="0" top="0.74803149606299213" bottom="0.74803149606299213" header="0.31496062992125984" footer="0.31496062992125984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workbookViewId="0">
      <selection activeCell="O29" sqref="O29"/>
    </sheetView>
  </sheetViews>
  <sheetFormatPr defaultColWidth="9.109375" defaultRowHeight="13.2" x14ac:dyDescent="0.25"/>
  <cols>
    <col min="1" max="1" width="4.5546875" style="22" customWidth="1"/>
    <col min="2" max="2" width="12.33203125" style="22" customWidth="1"/>
    <col min="3" max="3" width="12.5546875" style="22" customWidth="1"/>
    <col min="4" max="4" width="10.6640625" style="315" customWidth="1"/>
    <col min="5" max="5" width="19.88671875" style="316" customWidth="1"/>
    <col min="6" max="6" width="6.6640625" style="25" bestFit="1" customWidth="1"/>
    <col min="7" max="7" width="4.6640625" style="26" bestFit="1" customWidth="1"/>
    <col min="8" max="8" width="20.109375" style="27" bestFit="1" customWidth="1"/>
    <col min="9" max="9" width="2.88671875" style="317" bestFit="1" customWidth="1"/>
    <col min="10" max="16384" width="9.109375" style="317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9" s="27" customFormat="1" ht="12" customHeight="1" x14ac:dyDescent="0.25">
      <c r="A3" s="22"/>
      <c r="B3" s="22"/>
      <c r="C3" s="309"/>
      <c r="D3" s="23"/>
      <c r="E3" s="310"/>
      <c r="F3" s="26"/>
      <c r="G3" s="26"/>
      <c r="H3" s="311"/>
    </row>
    <row r="4" spans="1:9" s="312" customFormat="1" ht="15.6" x14ac:dyDescent="0.25">
      <c r="A4" s="7" t="s">
        <v>577</v>
      </c>
      <c r="C4" s="2"/>
      <c r="D4" s="23"/>
      <c r="E4" s="24"/>
      <c r="F4" s="25"/>
      <c r="G4" s="26"/>
      <c r="H4" s="313" t="s">
        <v>578</v>
      </c>
    </row>
    <row r="5" spans="1:9" s="22" customFormat="1" ht="16.2" thickBot="1" x14ac:dyDescent="0.3">
      <c r="B5" s="2">
        <v>1</v>
      </c>
      <c r="C5" s="2" t="s">
        <v>0</v>
      </c>
      <c r="D5" s="23"/>
      <c r="E5" s="24"/>
      <c r="F5" s="25"/>
      <c r="G5" s="26"/>
      <c r="H5" s="27"/>
    </row>
    <row r="6" spans="1:9" s="35" customFormat="1" ht="18" customHeight="1" thickBot="1" x14ac:dyDescent="0.3">
      <c r="A6" s="28" t="s">
        <v>180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579</v>
      </c>
      <c r="G6" s="33" t="s">
        <v>6</v>
      </c>
      <c r="H6" s="34" t="s">
        <v>7</v>
      </c>
    </row>
    <row r="7" spans="1:9" s="22" customFormat="1" ht="18" customHeight="1" x14ac:dyDescent="0.25">
      <c r="A7" s="36">
        <v>1</v>
      </c>
      <c r="B7" s="37" t="s">
        <v>536</v>
      </c>
      <c r="C7" s="38" t="s">
        <v>537</v>
      </c>
      <c r="D7" s="39" t="s">
        <v>538</v>
      </c>
      <c r="E7" s="40" t="s">
        <v>128</v>
      </c>
      <c r="F7" s="41">
        <v>10.71</v>
      </c>
      <c r="G7" s="95" t="str">
        <f t="shared" ref="G7:G12" si="0">IF(ISBLANK(F7),"",IF(F7&gt;13.34,"",IF(F7&lt;=9.24,"I A",IF(F7&lt;=9.84,"II A",IF(F7&lt;=10.84,"III A",IF(F7&lt;=11.94,"I JA",IF(F7&lt;=12.74,"II JA",IF(F7&lt;=13.34,"III JA"))))))))</f>
        <v>III A</v>
      </c>
      <c r="H7" s="40" t="s">
        <v>539</v>
      </c>
    </row>
    <row r="8" spans="1:9" s="22" customFormat="1" ht="18" customHeight="1" x14ac:dyDescent="0.25">
      <c r="A8" s="36">
        <v>2</v>
      </c>
      <c r="B8" s="37" t="s">
        <v>46</v>
      </c>
      <c r="C8" s="38" t="s">
        <v>199</v>
      </c>
      <c r="D8" s="39" t="s">
        <v>296</v>
      </c>
      <c r="E8" s="40" t="s">
        <v>288</v>
      </c>
      <c r="F8" s="41">
        <v>10.47</v>
      </c>
      <c r="G8" s="95" t="str">
        <f t="shared" si="0"/>
        <v>III A</v>
      </c>
      <c r="H8" s="40" t="s">
        <v>112</v>
      </c>
    </row>
    <row r="9" spans="1:9" s="22" customFormat="1" ht="18" customHeight="1" x14ac:dyDescent="0.25">
      <c r="A9" s="36">
        <v>3</v>
      </c>
      <c r="B9" s="37" t="s">
        <v>540</v>
      </c>
      <c r="C9" s="38" t="s">
        <v>541</v>
      </c>
      <c r="D9" s="39" t="s">
        <v>542</v>
      </c>
      <c r="E9" s="40" t="s">
        <v>11</v>
      </c>
      <c r="F9" s="41">
        <v>11.08</v>
      </c>
      <c r="G9" s="95" t="str">
        <f t="shared" si="0"/>
        <v>I JA</v>
      </c>
      <c r="H9" s="40" t="s">
        <v>266</v>
      </c>
    </row>
    <row r="10" spans="1:9" s="22" customFormat="1" ht="18" customHeight="1" x14ac:dyDescent="0.25">
      <c r="A10" s="36">
        <v>4</v>
      </c>
      <c r="B10" s="37" t="s">
        <v>580</v>
      </c>
      <c r="C10" s="38" t="s">
        <v>581</v>
      </c>
      <c r="D10" s="39" t="s">
        <v>582</v>
      </c>
      <c r="E10" s="40" t="s">
        <v>583</v>
      </c>
      <c r="F10" s="41">
        <v>9.5299999999999994</v>
      </c>
      <c r="G10" s="95" t="str">
        <f t="shared" si="0"/>
        <v>II A</v>
      </c>
      <c r="H10" s="40" t="s">
        <v>584</v>
      </c>
    </row>
    <row r="11" spans="1:9" s="22" customFormat="1" ht="18" customHeight="1" x14ac:dyDescent="0.25">
      <c r="A11" s="36">
        <v>5</v>
      </c>
      <c r="B11" s="37" t="s">
        <v>12</v>
      </c>
      <c r="C11" s="38" t="s">
        <v>293</v>
      </c>
      <c r="D11" s="39">
        <v>39210</v>
      </c>
      <c r="E11" s="40" t="s">
        <v>288</v>
      </c>
      <c r="F11" s="41">
        <v>9.0500000000000007</v>
      </c>
      <c r="G11" s="95" t="str">
        <f t="shared" si="0"/>
        <v>I A</v>
      </c>
      <c r="H11" s="40" t="s">
        <v>112</v>
      </c>
    </row>
    <row r="12" spans="1:9" s="22" customFormat="1" ht="18" customHeight="1" x14ac:dyDescent="0.25">
      <c r="A12" s="36">
        <v>6</v>
      </c>
      <c r="B12" s="37"/>
      <c r="C12" s="38"/>
      <c r="D12" s="39"/>
      <c r="E12" s="40"/>
      <c r="F12" s="41"/>
      <c r="G12" s="95" t="str">
        <f t="shared" si="0"/>
        <v/>
      </c>
      <c r="H12" s="40"/>
    </row>
    <row r="13" spans="1:9" s="22" customFormat="1" ht="15.6" x14ac:dyDescent="0.25">
      <c r="B13" s="2">
        <v>2</v>
      </c>
      <c r="C13" s="2" t="s">
        <v>0</v>
      </c>
      <c r="D13" s="23"/>
      <c r="E13" s="24"/>
      <c r="F13" s="25"/>
      <c r="G13" s="26"/>
      <c r="H13" s="27"/>
    </row>
    <row r="14" spans="1:9" s="22" customFormat="1" ht="18" customHeight="1" x14ac:dyDescent="0.25">
      <c r="A14" s="43">
        <v>1</v>
      </c>
      <c r="B14" s="37" t="s">
        <v>585</v>
      </c>
      <c r="C14" s="38" t="s">
        <v>586</v>
      </c>
      <c r="D14" s="39" t="s">
        <v>587</v>
      </c>
      <c r="E14" s="40" t="s">
        <v>588</v>
      </c>
      <c r="F14" s="41">
        <v>10.55</v>
      </c>
      <c r="G14" s="95" t="str">
        <f t="shared" ref="G14:G19" si="1">IF(ISBLANK(F14),"",IF(F14&gt;13.34,"",IF(F14&lt;=9.24,"I A",IF(F14&lt;=9.84,"II A",IF(F14&lt;=10.84,"III A",IF(F14&lt;=11.94,"I JA",IF(F14&lt;=12.74,"II JA",IF(F14&lt;=13.34,"III JA"))))))))</f>
        <v>III A</v>
      </c>
      <c r="H14" s="40" t="s">
        <v>589</v>
      </c>
    </row>
    <row r="15" spans="1:9" s="22" customFormat="1" ht="18" customHeight="1" x14ac:dyDescent="0.25">
      <c r="A15" s="36">
        <v>2</v>
      </c>
      <c r="B15" s="37" t="s">
        <v>59</v>
      </c>
      <c r="C15" s="38" t="s">
        <v>61</v>
      </c>
      <c r="D15" s="39" t="s">
        <v>62</v>
      </c>
      <c r="E15" s="40" t="s">
        <v>657</v>
      </c>
      <c r="F15" s="41">
        <v>9.5500000000000007</v>
      </c>
      <c r="G15" s="95" t="str">
        <f t="shared" si="1"/>
        <v>II A</v>
      </c>
      <c r="H15" s="40" t="s">
        <v>60</v>
      </c>
    </row>
    <row r="16" spans="1:9" s="22" customFormat="1" ht="18" customHeight="1" x14ac:dyDescent="0.25">
      <c r="A16" s="36">
        <v>3</v>
      </c>
      <c r="B16" s="37" t="s">
        <v>93</v>
      </c>
      <c r="C16" s="38" t="s">
        <v>25</v>
      </c>
      <c r="D16" s="39" t="s">
        <v>94</v>
      </c>
      <c r="E16" s="40" t="s">
        <v>270</v>
      </c>
      <c r="F16" s="41">
        <v>9.8800000000000008</v>
      </c>
      <c r="G16" s="95" t="str">
        <f t="shared" si="1"/>
        <v>III A</v>
      </c>
      <c r="H16" s="40" t="s">
        <v>9</v>
      </c>
    </row>
    <row r="17" spans="1:9" s="22" customFormat="1" ht="18" customHeight="1" x14ac:dyDescent="0.25">
      <c r="A17" s="36">
        <v>4</v>
      </c>
      <c r="B17" s="37" t="s">
        <v>123</v>
      </c>
      <c r="C17" s="38" t="s">
        <v>54</v>
      </c>
      <c r="D17" s="39" t="s">
        <v>350</v>
      </c>
      <c r="E17" s="40" t="s">
        <v>128</v>
      </c>
      <c r="F17" s="41">
        <v>9.51</v>
      </c>
      <c r="G17" s="95" t="str">
        <f t="shared" si="1"/>
        <v>II A</v>
      </c>
      <c r="H17" s="40" t="s">
        <v>351</v>
      </c>
    </row>
    <row r="18" spans="1:9" s="22" customFormat="1" ht="18" customHeight="1" x14ac:dyDescent="0.25">
      <c r="A18" s="36">
        <v>5</v>
      </c>
      <c r="B18" s="37" t="s">
        <v>396</v>
      </c>
      <c r="C18" s="38" t="s">
        <v>104</v>
      </c>
      <c r="D18" s="39">
        <v>39528</v>
      </c>
      <c r="E18" s="40" t="s">
        <v>273</v>
      </c>
      <c r="F18" s="41">
        <v>9.93</v>
      </c>
      <c r="G18" s="95" t="str">
        <f t="shared" si="1"/>
        <v>III A</v>
      </c>
      <c r="H18" s="40" t="s">
        <v>158</v>
      </c>
    </row>
    <row r="19" spans="1:9" s="22" customFormat="1" ht="18" customHeight="1" x14ac:dyDescent="0.25">
      <c r="A19" s="36">
        <v>6</v>
      </c>
      <c r="B19" s="37"/>
      <c r="C19" s="38"/>
      <c r="D19" s="39"/>
      <c r="E19" s="40"/>
      <c r="F19" s="41"/>
      <c r="G19" s="95" t="str">
        <f t="shared" si="1"/>
        <v/>
      </c>
      <c r="H19" s="40"/>
      <c r="I19" s="3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J42"/>
  <sheetViews>
    <sheetView topLeftCell="A25" zoomScaleNormal="100" workbookViewId="0">
      <selection activeCell="K28" sqref="K28"/>
    </sheetView>
  </sheetViews>
  <sheetFormatPr defaultColWidth="9.109375" defaultRowHeight="13.2" x14ac:dyDescent="0.25"/>
  <cols>
    <col min="1" max="1" width="5.6640625" style="13" customWidth="1"/>
    <col min="2" max="2" width="9" style="13" customWidth="1"/>
    <col min="3" max="3" width="13.33203125" style="13" customWidth="1"/>
    <col min="4" max="4" width="10.6640625" style="44" customWidth="1"/>
    <col min="5" max="5" width="20.109375" style="45" customWidth="1"/>
    <col min="6" max="6" width="7.5546875" style="46" customWidth="1"/>
    <col min="7" max="7" width="7.44140625" style="17" customWidth="1"/>
    <col min="8" max="8" width="16.5546875" style="19" customWidth="1"/>
    <col min="9" max="9" width="2.88671875" style="13" bestFit="1" customWidth="1"/>
    <col min="10" max="10" width="9.109375" style="108"/>
    <col min="11" max="16384" width="9.109375" style="13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6"/>
      <c r="J1" s="4"/>
    </row>
    <row r="2" spans="1:10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  <c r="J2" s="9"/>
    </row>
    <row r="3" spans="1:10" s="7" customFormat="1" ht="15.6" x14ac:dyDescent="0.25">
      <c r="C3" s="8"/>
      <c r="D3" s="9"/>
      <c r="E3" s="9"/>
      <c r="F3" s="11"/>
      <c r="G3" s="10"/>
      <c r="H3" s="11"/>
      <c r="J3" s="9"/>
    </row>
    <row r="4" spans="1:10" s="19" customFormat="1" ht="8.25" customHeight="1" x14ac:dyDescent="0.25">
      <c r="A4" s="13"/>
      <c r="B4" s="13"/>
      <c r="C4" s="14"/>
      <c r="D4" s="15"/>
      <c r="E4" s="16"/>
      <c r="F4" s="17"/>
      <c r="G4" s="17"/>
      <c r="H4" s="18"/>
      <c r="J4" s="104"/>
    </row>
    <row r="5" spans="1:10" s="20" customFormat="1" ht="15.6" x14ac:dyDescent="0.25">
      <c r="B5" s="7" t="s">
        <v>408</v>
      </c>
      <c r="C5" s="7"/>
      <c r="D5" s="15"/>
      <c r="E5" s="21"/>
      <c r="F5" s="46"/>
      <c r="G5" s="17"/>
      <c r="H5" s="19"/>
      <c r="J5" s="105"/>
    </row>
    <row r="6" spans="1:10" s="22" customFormat="1" ht="16.2" thickBot="1" x14ac:dyDescent="0.3">
      <c r="B6" s="2">
        <v>1</v>
      </c>
      <c r="C6" s="2" t="s">
        <v>0</v>
      </c>
      <c r="D6" s="23"/>
      <c r="E6" s="24"/>
      <c r="F6" s="25"/>
      <c r="G6" s="26"/>
      <c r="H6" s="27"/>
      <c r="J6" s="106"/>
    </row>
    <row r="7" spans="1:10" s="35" customFormat="1" ht="18" customHeight="1" thickBot="1" x14ac:dyDescent="0.3">
      <c r="A7" s="28" t="s">
        <v>1</v>
      </c>
      <c r="B7" s="29" t="s">
        <v>2</v>
      </c>
      <c r="C7" s="30" t="s">
        <v>3</v>
      </c>
      <c r="D7" s="31" t="s">
        <v>4</v>
      </c>
      <c r="E7" s="32" t="s">
        <v>5</v>
      </c>
      <c r="F7" s="31" t="s">
        <v>26</v>
      </c>
      <c r="G7" s="33" t="s">
        <v>6</v>
      </c>
      <c r="H7" s="34" t="s">
        <v>7</v>
      </c>
      <c r="J7" s="107"/>
    </row>
    <row r="8" spans="1:10" s="22" customFormat="1" ht="18" customHeight="1" x14ac:dyDescent="0.25">
      <c r="A8" s="43">
        <v>1</v>
      </c>
      <c r="B8" s="37" t="s">
        <v>198</v>
      </c>
      <c r="C8" s="38" t="s">
        <v>197</v>
      </c>
      <c r="D8" s="39" t="s">
        <v>196</v>
      </c>
      <c r="E8" s="40" t="s">
        <v>238</v>
      </c>
      <c r="F8" s="41">
        <v>8.5399999999999991</v>
      </c>
      <c r="G8" s="42" t="str">
        <f t="shared" ref="G8:G13" si="0">IF(ISBLANK(F8),"",IF(F8&lt;=7.7,"KSM",IF(F8&lt;=8,"I A",IF(F8&lt;=8.44,"II A",IF(F8&lt;=9.04,"III A",IF(F8&lt;=9.64,"I JA",IF(F8&lt;=10.04,"II JA",IF(F8&lt;=10.34,"III JA"))))))))</f>
        <v>III A</v>
      </c>
      <c r="H8" s="40" t="s">
        <v>195</v>
      </c>
      <c r="J8" s="106"/>
    </row>
    <row r="9" spans="1:10" s="22" customFormat="1" ht="18" customHeight="1" x14ac:dyDescent="0.25">
      <c r="A9" s="36">
        <v>2</v>
      </c>
      <c r="B9" s="37" t="s">
        <v>59</v>
      </c>
      <c r="C9" s="38" t="s">
        <v>61</v>
      </c>
      <c r="D9" s="39" t="s">
        <v>62</v>
      </c>
      <c r="E9" s="40" t="s">
        <v>657</v>
      </c>
      <c r="F9" s="41">
        <v>8.19</v>
      </c>
      <c r="G9" s="42" t="str">
        <f t="shared" si="0"/>
        <v>II A</v>
      </c>
      <c r="H9" s="40" t="s">
        <v>60</v>
      </c>
      <c r="J9" s="106">
        <v>8.1826000000000008</v>
      </c>
    </row>
    <row r="10" spans="1:10" s="22" customFormat="1" ht="18" customHeight="1" x14ac:dyDescent="0.25">
      <c r="A10" s="36">
        <v>3</v>
      </c>
      <c r="B10" s="37" t="s">
        <v>152</v>
      </c>
      <c r="C10" s="38" t="s">
        <v>402</v>
      </c>
      <c r="D10" s="39">
        <v>39518</v>
      </c>
      <c r="E10" s="40" t="s">
        <v>15</v>
      </c>
      <c r="F10" s="41">
        <v>9.5</v>
      </c>
      <c r="G10" s="42" t="str">
        <f t="shared" si="0"/>
        <v>I JA</v>
      </c>
      <c r="H10" s="40" t="s">
        <v>81</v>
      </c>
      <c r="J10" s="106"/>
    </row>
    <row r="11" spans="1:10" s="22" customFormat="1" ht="18" customHeight="1" x14ac:dyDescent="0.25">
      <c r="A11" s="36">
        <v>4</v>
      </c>
      <c r="B11" s="37" t="s">
        <v>240</v>
      </c>
      <c r="C11" s="38" t="s">
        <v>241</v>
      </c>
      <c r="D11" s="39" t="s">
        <v>242</v>
      </c>
      <c r="E11" s="40" t="s">
        <v>221</v>
      </c>
      <c r="F11" s="41">
        <v>8.1910000000000007</v>
      </c>
      <c r="G11" s="42" t="str">
        <f t="shared" si="0"/>
        <v>II A</v>
      </c>
      <c r="H11" s="40" t="s">
        <v>243</v>
      </c>
      <c r="J11" s="106">
        <v>8.1836000000000002</v>
      </c>
    </row>
    <row r="12" spans="1:10" s="22" customFormat="1" ht="18" customHeight="1" x14ac:dyDescent="0.25">
      <c r="A12" s="36">
        <v>5</v>
      </c>
      <c r="B12" s="37" t="s">
        <v>132</v>
      </c>
      <c r="C12" s="38" t="s">
        <v>14</v>
      </c>
      <c r="D12" s="39" t="s">
        <v>342</v>
      </c>
      <c r="E12" s="40" t="s">
        <v>128</v>
      </c>
      <c r="F12" s="41">
        <v>8.41</v>
      </c>
      <c r="G12" s="42" t="str">
        <f t="shared" si="0"/>
        <v>II A</v>
      </c>
      <c r="H12" s="40" t="s">
        <v>343</v>
      </c>
      <c r="J12" s="106"/>
    </row>
    <row r="13" spans="1:10" s="22" customFormat="1" ht="18" customHeight="1" x14ac:dyDescent="0.25">
      <c r="A13" s="36">
        <v>6</v>
      </c>
      <c r="B13" s="37" t="s">
        <v>21</v>
      </c>
      <c r="C13" s="38" t="s">
        <v>109</v>
      </c>
      <c r="D13" s="39" t="s">
        <v>110</v>
      </c>
      <c r="E13" s="40" t="s">
        <v>366</v>
      </c>
      <c r="F13" s="41">
        <v>8.44</v>
      </c>
      <c r="G13" s="42" t="str">
        <f t="shared" si="0"/>
        <v>II A</v>
      </c>
      <c r="H13" s="40" t="s">
        <v>10</v>
      </c>
      <c r="J13" s="106"/>
    </row>
    <row r="14" spans="1:10" s="22" customFormat="1" ht="15.6" x14ac:dyDescent="0.25">
      <c r="B14" s="2">
        <v>2</v>
      </c>
      <c r="C14" s="2" t="s">
        <v>0</v>
      </c>
      <c r="D14" s="23"/>
      <c r="E14" s="24"/>
      <c r="F14" s="25"/>
      <c r="G14" s="26"/>
      <c r="H14" s="27"/>
      <c r="J14" s="106"/>
    </row>
    <row r="15" spans="1:10" s="22" customFormat="1" ht="18" customHeight="1" x14ac:dyDescent="0.25">
      <c r="A15" s="43">
        <v>1</v>
      </c>
      <c r="B15" s="37" t="s">
        <v>153</v>
      </c>
      <c r="C15" s="38" t="s">
        <v>154</v>
      </c>
      <c r="D15" s="39">
        <v>39322</v>
      </c>
      <c r="E15" s="40" t="s">
        <v>15</v>
      </c>
      <c r="F15" s="41">
        <v>8.83</v>
      </c>
      <c r="G15" s="42" t="str">
        <f t="shared" ref="G15:G20" si="1">IF(ISBLANK(F15),"",IF(F15&lt;=7.7,"KSM",IF(F15&lt;=8,"I A",IF(F15&lt;=8.44,"II A",IF(F15&lt;=9.04,"III A",IF(F15&lt;=9.64,"I JA",IF(F15&lt;=10.04,"II JA",IF(F15&lt;=10.34,"III JA"))))))))</f>
        <v>III A</v>
      </c>
      <c r="H15" s="40" t="s">
        <v>400</v>
      </c>
      <c r="J15" s="106"/>
    </row>
    <row r="16" spans="1:10" s="22" customFormat="1" ht="18" customHeight="1" x14ac:dyDescent="0.25">
      <c r="A16" s="36">
        <v>2</v>
      </c>
      <c r="B16" s="37" t="s">
        <v>22</v>
      </c>
      <c r="C16" s="38" t="s">
        <v>23</v>
      </c>
      <c r="D16" s="39" t="s">
        <v>151</v>
      </c>
      <c r="E16" s="40" t="s">
        <v>288</v>
      </c>
      <c r="F16" s="41">
        <v>7.98</v>
      </c>
      <c r="G16" s="42" t="str">
        <f t="shared" si="1"/>
        <v>I A</v>
      </c>
      <c r="H16" s="40" t="s">
        <v>24</v>
      </c>
      <c r="J16" s="106"/>
    </row>
    <row r="17" spans="1:10" s="22" customFormat="1" ht="18" customHeight="1" x14ac:dyDescent="0.25">
      <c r="A17" s="36">
        <v>3</v>
      </c>
      <c r="B17" s="37" t="s">
        <v>19</v>
      </c>
      <c r="C17" s="38" t="s">
        <v>20</v>
      </c>
      <c r="D17" s="39" t="s">
        <v>91</v>
      </c>
      <c r="E17" s="40" t="s">
        <v>244</v>
      </c>
      <c r="F17" s="41">
        <v>8.7899999999999991</v>
      </c>
      <c r="G17" s="42" t="str">
        <f t="shared" si="1"/>
        <v>III A</v>
      </c>
      <c r="H17" s="40" t="s">
        <v>245</v>
      </c>
      <c r="J17" s="106"/>
    </row>
    <row r="18" spans="1:10" s="22" customFormat="1" ht="18" customHeight="1" x14ac:dyDescent="0.25">
      <c r="A18" s="36">
        <v>4</v>
      </c>
      <c r="B18" s="37" t="s">
        <v>183</v>
      </c>
      <c r="C18" s="38" t="s">
        <v>332</v>
      </c>
      <c r="D18" s="39">
        <v>39720</v>
      </c>
      <c r="E18" s="40" t="s">
        <v>128</v>
      </c>
      <c r="F18" s="41">
        <v>8.19</v>
      </c>
      <c r="G18" s="42" t="str">
        <f t="shared" si="1"/>
        <v>II A</v>
      </c>
      <c r="H18" s="40" t="s">
        <v>334</v>
      </c>
      <c r="J18" s="106">
        <v>8.1859000000000002</v>
      </c>
    </row>
    <row r="19" spans="1:10" s="22" customFormat="1" ht="18" customHeight="1" x14ac:dyDescent="0.25">
      <c r="A19" s="36">
        <v>5</v>
      </c>
      <c r="B19" s="37" t="s">
        <v>403</v>
      </c>
      <c r="C19" s="38" t="s">
        <v>404</v>
      </c>
      <c r="D19" s="39">
        <v>39804</v>
      </c>
      <c r="E19" s="40" t="s">
        <v>15</v>
      </c>
      <c r="F19" s="41">
        <v>9.33</v>
      </c>
      <c r="G19" s="42" t="str">
        <f t="shared" si="1"/>
        <v>I JA</v>
      </c>
      <c r="H19" s="40" t="s">
        <v>400</v>
      </c>
      <c r="J19" s="106"/>
    </row>
    <row r="20" spans="1:10" s="22" customFormat="1" ht="18" customHeight="1" x14ac:dyDescent="0.25">
      <c r="A20" s="36">
        <v>6</v>
      </c>
      <c r="B20" s="37" t="s">
        <v>170</v>
      </c>
      <c r="C20" s="38" t="s">
        <v>174</v>
      </c>
      <c r="D20" s="39" t="s">
        <v>92</v>
      </c>
      <c r="E20" s="40" t="s">
        <v>366</v>
      </c>
      <c r="F20" s="41">
        <v>8.7910000000000004</v>
      </c>
      <c r="G20" s="42" t="str">
        <f t="shared" si="1"/>
        <v>III A</v>
      </c>
      <c r="H20" s="40" t="s">
        <v>175</v>
      </c>
      <c r="J20" s="106"/>
    </row>
    <row r="21" spans="1:10" s="22" customFormat="1" ht="15.6" x14ac:dyDescent="0.25">
      <c r="B21" s="2">
        <v>3</v>
      </c>
      <c r="C21" s="2" t="s">
        <v>0</v>
      </c>
      <c r="D21" s="23"/>
      <c r="E21" s="24"/>
      <c r="F21" s="25"/>
      <c r="G21" s="26"/>
      <c r="H21" s="27"/>
      <c r="J21" s="106"/>
    </row>
    <row r="22" spans="1:10" s="22" customFormat="1" ht="18" customHeight="1" x14ac:dyDescent="0.25">
      <c r="A22" s="43">
        <v>1</v>
      </c>
      <c r="B22" s="37" t="s">
        <v>184</v>
      </c>
      <c r="C22" s="38" t="s">
        <v>388</v>
      </c>
      <c r="D22" s="39" t="s">
        <v>83</v>
      </c>
      <c r="E22" s="40" t="s">
        <v>273</v>
      </c>
      <c r="F22" s="41">
        <v>8.91</v>
      </c>
      <c r="G22" s="42" t="str">
        <f t="shared" ref="G22:G27" si="2">IF(ISBLANK(F22),"",IF(F22&lt;=7.7,"KSM",IF(F22&lt;=8,"I A",IF(F22&lt;=8.44,"II A",IF(F22&lt;=9.04,"III A",IF(F22&lt;=9.64,"I JA",IF(F22&lt;=10.04,"II JA",IF(F22&lt;=10.34,"III JA"))))))))</f>
        <v>III A</v>
      </c>
      <c r="H22" s="40" t="s">
        <v>298</v>
      </c>
      <c r="J22" s="106"/>
    </row>
    <row r="23" spans="1:10" s="22" customFormat="1" ht="18" customHeight="1" x14ac:dyDescent="0.25">
      <c r="A23" s="36">
        <v>2</v>
      </c>
      <c r="B23" s="37" t="s">
        <v>90</v>
      </c>
      <c r="C23" s="38" t="s">
        <v>120</v>
      </c>
      <c r="D23" s="39" t="s">
        <v>121</v>
      </c>
      <c r="E23" s="40" t="s">
        <v>657</v>
      </c>
      <c r="F23" s="41">
        <v>8.9600000000000009</v>
      </c>
      <c r="G23" s="42" t="str">
        <f t="shared" si="2"/>
        <v>III A</v>
      </c>
      <c r="H23" s="40" t="s">
        <v>60</v>
      </c>
      <c r="J23" s="106"/>
    </row>
    <row r="24" spans="1:10" s="22" customFormat="1" ht="18" customHeight="1" x14ac:dyDescent="0.25">
      <c r="A24" s="36">
        <v>3</v>
      </c>
      <c r="B24" s="37" t="s">
        <v>19</v>
      </c>
      <c r="C24" s="38" t="s">
        <v>20</v>
      </c>
      <c r="D24" s="39" t="s">
        <v>91</v>
      </c>
      <c r="E24" s="40" t="s">
        <v>253</v>
      </c>
      <c r="F24" s="41" t="s">
        <v>419</v>
      </c>
      <c r="G24" s="42" t="b">
        <f t="shared" si="2"/>
        <v>0</v>
      </c>
      <c r="H24" s="40" t="s">
        <v>245</v>
      </c>
      <c r="J24" s="106"/>
    </row>
    <row r="25" spans="1:10" s="22" customFormat="1" ht="18" customHeight="1" x14ac:dyDescent="0.25">
      <c r="A25" s="36">
        <v>4</v>
      </c>
      <c r="B25" s="37" t="s">
        <v>225</v>
      </c>
      <c r="C25" s="38" t="s">
        <v>226</v>
      </c>
      <c r="D25" s="39">
        <v>39403</v>
      </c>
      <c r="E25" s="40" t="s">
        <v>227</v>
      </c>
      <c r="F25" s="41" t="s">
        <v>419</v>
      </c>
      <c r="G25" s="42" t="b">
        <f t="shared" si="2"/>
        <v>0</v>
      </c>
      <c r="H25" s="40" t="s">
        <v>130</v>
      </c>
      <c r="J25" s="106"/>
    </row>
    <row r="26" spans="1:10" s="22" customFormat="1" ht="18" customHeight="1" x14ac:dyDescent="0.25">
      <c r="A26" s="36">
        <v>5</v>
      </c>
      <c r="B26" s="37" t="s">
        <v>78</v>
      </c>
      <c r="C26" s="38" t="s">
        <v>290</v>
      </c>
      <c r="D26" s="39" t="s">
        <v>291</v>
      </c>
      <c r="E26" s="40" t="s">
        <v>288</v>
      </c>
      <c r="F26" s="41">
        <v>8.25</v>
      </c>
      <c r="G26" s="42" t="str">
        <f t="shared" si="2"/>
        <v>II A</v>
      </c>
      <c r="H26" s="40" t="s">
        <v>289</v>
      </c>
      <c r="J26" s="106"/>
    </row>
    <row r="27" spans="1:10" s="22" customFormat="1" ht="18" customHeight="1" x14ac:dyDescent="0.25">
      <c r="A27" s="36">
        <v>6</v>
      </c>
      <c r="B27" s="37"/>
      <c r="C27" s="38"/>
      <c r="D27" s="39"/>
      <c r="E27" s="40"/>
      <c r="F27" s="41"/>
      <c r="G27" s="42" t="str">
        <f t="shared" si="2"/>
        <v/>
      </c>
      <c r="H27" s="40"/>
      <c r="J27" s="106"/>
    </row>
    <row r="28" spans="1:10" s="22" customFormat="1" ht="15.6" x14ac:dyDescent="0.25">
      <c r="B28" s="2">
        <v>4</v>
      </c>
      <c r="C28" s="2" t="s">
        <v>0</v>
      </c>
      <c r="D28" s="23"/>
      <c r="E28" s="24"/>
      <c r="F28" s="25"/>
      <c r="G28" s="26"/>
      <c r="H28" s="27"/>
      <c r="J28" s="106"/>
    </row>
    <row r="29" spans="1:10" s="22" customFormat="1" ht="18" customHeight="1" x14ac:dyDescent="0.25">
      <c r="A29" s="43">
        <v>1</v>
      </c>
      <c r="B29" s="37" t="s">
        <v>12</v>
      </c>
      <c r="C29" s="38" t="s">
        <v>293</v>
      </c>
      <c r="D29" s="39" t="s">
        <v>294</v>
      </c>
      <c r="E29" s="40" t="s">
        <v>288</v>
      </c>
      <c r="F29" s="41">
        <v>8.06</v>
      </c>
      <c r="G29" s="42" t="str">
        <f t="shared" ref="G29:G34" si="3">IF(ISBLANK(F29),"",IF(F29&lt;=7.7,"KSM",IF(F29&lt;=8,"I A",IF(F29&lt;=8.44,"II A",IF(F29&lt;=9.04,"III A",IF(F29&lt;=9.64,"I JA",IF(F29&lt;=10.04,"II JA",IF(F29&lt;=10.34,"III JA"))))))))</f>
        <v>II A</v>
      </c>
      <c r="H29" s="40" t="s">
        <v>112</v>
      </c>
      <c r="J29" s="106"/>
    </row>
    <row r="30" spans="1:10" s="22" customFormat="1" ht="18" customHeight="1" x14ac:dyDescent="0.25">
      <c r="A30" s="36">
        <v>2</v>
      </c>
      <c r="B30" s="37" t="s">
        <v>123</v>
      </c>
      <c r="C30" s="38" t="s">
        <v>54</v>
      </c>
      <c r="D30" s="39" t="s">
        <v>350</v>
      </c>
      <c r="E30" s="40" t="s">
        <v>128</v>
      </c>
      <c r="F30" s="41">
        <v>8.4700000000000006</v>
      </c>
      <c r="G30" s="42" t="str">
        <f t="shared" si="3"/>
        <v>III A</v>
      </c>
      <c r="H30" s="40" t="s">
        <v>351</v>
      </c>
      <c r="J30" s="106"/>
    </row>
    <row r="31" spans="1:10" s="22" customFormat="1" ht="18" customHeight="1" x14ac:dyDescent="0.25">
      <c r="A31" s="36">
        <v>3</v>
      </c>
      <c r="B31" s="37" t="s">
        <v>299</v>
      </c>
      <c r="C31" s="38" t="s">
        <v>300</v>
      </c>
      <c r="D31" s="39" t="s">
        <v>301</v>
      </c>
      <c r="E31" s="40" t="s">
        <v>288</v>
      </c>
      <c r="F31" s="41">
        <v>8.65</v>
      </c>
      <c r="G31" s="42" t="str">
        <f t="shared" si="3"/>
        <v>III A</v>
      </c>
      <c r="H31" s="40" t="s">
        <v>302</v>
      </c>
      <c r="J31" s="106"/>
    </row>
    <row r="32" spans="1:10" s="22" customFormat="1" ht="18" customHeight="1" x14ac:dyDescent="0.25">
      <c r="A32" s="36">
        <v>4</v>
      </c>
      <c r="B32" s="37" t="s">
        <v>357</v>
      </c>
      <c r="C32" s="38" t="s">
        <v>358</v>
      </c>
      <c r="D32" s="39" t="s">
        <v>359</v>
      </c>
      <c r="E32" s="40" t="s">
        <v>360</v>
      </c>
      <c r="F32" s="41">
        <v>8.2899999999999991</v>
      </c>
      <c r="G32" s="42" t="str">
        <f t="shared" si="3"/>
        <v>II A</v>
      </c>
      <c r="H32" s="40" t="s">
        <v>130</v>
      </c>
      <c r="J32" s="106"/>
    </row>
    <row r="33" spans="1:10" s="22" customFormat="1" ht="18" customHeight="1" x14ac:dyDescent="0.25">
      <c r="A33" s="36">
        <v>5</v>
      </c>
      <c r="B33" s="37" t="s">
        <v>46</v>
      </c>
      <c r="C33" s="38" t="s">
        <v>199</v>
      </c>
      <c r="D33" s="39" t="s">
        <v>296</v>
      </c>
      <c r="E33" s="40" t="s">
        <v>288</v>
      </c>
      <c r="F33" s="41">
        <v>8.89</v>
      </c>
      <c r="G33" s="42" t="str">
        <f t="shared" si="3"/>
        <v>III A</v>
      </c>
      <c r="H33" s="40" t="s">
        <v>112</v>
      </c>
      <c r="J33" s="106"/>
    </row>
    <row r="34" spans="1:10" s="22" customFormat="1" ht="18" customHeight="1" x14ac:dyDescent="0.25">
      <c r="A34" s="36">
        <v>6</v>
      </c>
      <c r="B34" s="37"/>
      <c r="C34" s="38"/>
      <c r="D34" s="39"/>
      <c r="E34" s="40"/>
      <c r="F34" s="41"/>
      <c r="G34" s="42" t="str">
        <f t="shared" si="3"/>
        <v/>
      </c>
      <c r="H34" s="40"/>
      <c r="J34" s="106"/>
    </row>
    <row r="35" spans="1:10" s="22" customFormat="1" ht="15.6" x14ac:dyDescent="0.25">
      <c r="B35" s="2">
        <v>5</v>
      </c>
      <c r="C35" s="2" t="s">
        <v>0</v>
      </c>
      <c r="D35" s="23"/>
      <c r="E35" s="24"/>
      <c r="F35" s="25"/>
      <c r="G35" s="26"/>
      <c r="H35" s="27"/>
      <c r="J35" s="106"/>
    </row>
    <row r="36" spans="1:10" s="22" customFormat="1" ht="18" customHeight="1" x14ac:dyDescent="0.25">
      <c r="A36" s="43">
        <v>1</v>
      </c>
      <c r="B36" s="37" t="s">
        <v>93</v>
      </c>
      <c r="C36" s="38" t="s">
        <v>25</v>
      </c>
      <c r="D36" s="39" t="s">
        <v>94</v>
      </c>
      <c r="E36" s="40" t="s">
        <v>270</v>
      </c>
      <c r="F36" s="41">
        <v>8.32</v>
      </c>
      <c r="G36" s="42" t="str">
        <f t="shared" ref="G36:G41" si="4">IF(ISBLANK(F36),"",IF(F36&lt;=7.7,"KSM",IF(F36&lt;=8,"I A",IF(F36&lt;=8.44,"II A",IF(F36&lt;=9.04,"III A",IF(F36&lt;=9.64,"I JA",IF(F36&lt;=10.04,"II JA",IF(F36&lt;=10.34,"III JA"))))))))</f>
        <v>II A</v>
      </c>
      <c r="H36" s="40" t="s">
        <v>9</v>
      </c>
      <c r="J36" s="106"/>
    </row>
    <row r="37" spans="1:10" s="22" customFormat="1" ht="18" customHeight="1" x14ac:dyDescent="0.25">
      <c r="A37" s="36">
        <v>2</v>
      </c>
      <c r="B37" s="37" t="s">
        <v>306</v>
      </c>
      <c r="C37" s="38" t="s">
        <v>307</v>
      </c>
      <c r="D37" s="39" t="s">
        <v>308</v>
      </c>
      <c r="E37" s="40" t="s">
        <v>11</v>
      </c>
      <c r="F37" s="41">
        <v>8.08</v>
      </c>
      <c r="G37" s="42" t="str">
        <f t="shared" si="4"/>
        <v>II A</v>
      </c>
      <c r="H37" s="40" t="s">
        <v>266</v>
      </c>
      <c r="J37" s="106"/>
    </row>
    <row r="38" spans="1:10" s="22" customFormat="1" ht="18" customHeight="1" x14ac:dyDescent="0.25">
      <c r="A38" s="36">
        <v>3</v>
      </c>
      <c r="B38" s="37" t="s">
        <v>76</v>
      </c>
      <c r="C38" s="38" t="s">
        <v>216</v>
      </c>
      <c r="D38" s="39" t="s">
        <v>217</v>
      </c>
      <c r="E38" s="40" t="s">
        <v>657</v>
      </c>
      <c r="F38" s="41">
        <v>8.5299999999999994</v>
      </c>
      <c r="G38" s="42" t="str">
        <f t="shared" si="4"/>
        <v>III A</v>
      </c>
      <c r="H38" s="40" t="s">
        <v>60</v>
      </c>
      <c r="J38" s="106"/>
    </row>
    <row r="39" spans="1:10" s="22" customFormat="1" ht="18" customHeight="1" x14ac:dyDescent="0.25">
      <c r="A39" s="36">
        <v>4</v>
      </c>
      <c r="B39" s="37" t="s">
        <v>255</v>
      </c>
      <c r="C39" s="38" t="s">
        <v>256</v>
      </c>
      <c r="D39" s="39">
        <v>39142</v>
      </c>
      <c r="E39" s="40" t="s">
        <v>257</v>
      </c>
      <c r="F39" s="41">
        <v>8.6</v>
      </c>
      <c r="G39" s="42" t="str">
        <f t="shared" si="4"/>
        <v>III A</v>
      </c>
      <c r="H39" s="40" t="s">
        <v>258</v>
      </c>
      <c r="J39" s="106"/>
    </row>
    <row r="40" spans="1:10" s="22" customFormat="1" ht="18" customHeight="1" x14ac:dyDescent="0.25">
      <c r="A40" s="36">
        <v>5</v>
      </c>
      <c r="B40" s="37" t="s">
        <v>183</v>
      </c>
      <c r="C40" s="38" t="s">
        <v>345</v>
      </c>
      <c r="D40" s="39" t="s">
        <v>13</v>
      </c>
      <c r="E40" s="40" t="s">
        <v>128</v>
      </c>
      <c r="F40" s="41">
        <v>7.84</v>
      </c>
      <c r="G40" s="42" t="str">
        <f t="shared" si="4"/>
        <v>I A</v>
      </c>
      <c r="H40" s="40" t="s">
        <v>17</v>
      </c>
      <c r="J40" s="106"/>
    </row>
    <row r="41" spans="1:10" s="22" customFormat="1" ht="18" customHeight="1" x14ac:dyDescent="0.25">
      <c r="A41" s="36">
        <v>6</v>
      </c>
      <c r="B41" s="37"/>
      <c r="C41" s="38"/>
      <c r="D41" s="39"/>
      <c r="E41" s="40"/>
      <c r="F41" s="41"/>
      <c r="G41" s="42" t="str">
        <f t="shared" si="4"/>
        <v/>
      </c>
      <c r="H41" s="40"/>
      <c r="J41" s="106"/>
    </row>
    <row r="42" spans="1:10" x14ac:dyDescent="0.25">
      <c r="D42" s="13"/>
      <c r="E42" s="13"/>
      <c r="F42" s="13"/>
      <c r="G42" s="13"/>
      <c r="H42" s="13"/>
    </row>
  </sheetData>
  <printOptions horizontalCentered="1"/>
  <pageMargins left="0.39370078740157483" right="0.39370078740157483" top="0.15748031496062992" bottom="0.39370078740157483" header="0.15748031496062992" footer="0.39370078740157483"/>
  <pageSetup paperSize="9" scale="90" orientation="portrait" horizontalDpi="4294967293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workbookViewId="0">
      <selection activeCell="F19" sqref="F19"/>
    </sheetView>
  </sheetViews>
  <sheetFormatPr defaultColWidth="9.109375" defaultRowHeight="13.2" x14ac:dyDescent="0.25"/>
  <cols>
    <col min="1" max="1" width="4.5546875" style="22" customWidth="1"/>
    <col min="2" max="2" width="12.33203125" style="22" customWidth="1"/>
    <col min="3" max="3" width="12.5546875" style="22" customWidth="1"/>
    <col min="4" max="4" width="10.6640625" style="315" customWidth="1"/>
    <col min="5" max="5" width="19.88671875" style="316" customWidth="1"/>
    <col min="6" max="6" width="6.6640625" style="25" bestFit="1" customWidth="1"/>
    <col min="7" max="7" width="6.6640625" style="25" customWidth="1"/>
    <col min="8" max="8" width="4.6640625" style="26" bestFit="1" customWidth="1"/>
    <col min="9" max="9" width="20.109375" style="27" bestFit="1" customWidth="1"/>
    <col min="10" max="10" width="2.88671875" style="317" bestFit="1" customWidth="1"/>
    <col min="11" max="16384" width="9.109375" style="317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0"/>
      <c r="H2" s="11"/>
      <c r="I2" s="11"/>
      <c r="J2" s="12"/>
    </row>
    <row r="3" spans="1:10" s="27" customFormat="1" ht="12" customHeight="1" x14ac:dyDescent="0.25">
      <c r="A3" s="22"/>
      <c r="B3" s="22"/>
      <c r="C3" s="309"/>
      <c r="D3" s="23"/>
      <c r="E3" s="310"/>
      <c r="F3" s="26"/>
      <c r="G3" s="26"/>
      <c r="H3" s="26"/>
      <c r="I3" s="311"/>
    </row>
    <row r="4" spans="1:10" s="312" customFormat="1" ht="15.6" x14ac:dyDescent="0.25">
      <c r="A4" s="7" t="s">
        <v>577</v>
      </c>
      <c r="C4" s="2"/>
      <c r="D4" s="23"/>
      <c r="E4" s="24"/>
      <c r="F4" s="25"/>
      <c r="G4" s="25"/>
      <c r="H4" s="26"/>
      <c r="I4" s="313" t="s">
        <v>578</v>
      </c>
    </row>
    <row r="5" spans="1:10" s="22" customFormat="1" ht="16.2" thickBot="1" x14ac:dyDescent="0.3">
      <c r="B5" s="2"/>
      <c r="C5" s="2"/>
      <c r="D5" s="23"/>
      <c r="E5" s="24"/>
      <c r="F5" s="25"/>
      <c r="G5" s="25"/>
      <c r="H5" s="26"/>
      <c r="I5" s="27"/>
    </row>
    <row r="6" spans="1:10" s="35" customFormat="1" ht="18" customHeight="1" thickBot="1" x14ac:dyDescent="0.3">
      <c r="A6" s="28" t="s">
        <v>180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579</v>
      </c>
      <c r="G6" s="33" t="s">
        <v>602</v>
      </c>
      <c r="H6" s="33" t="s">
        <v>6</v>
      </c>
      <c r="I6" s="34" t="s">
        <v>7</v>
      </c>
    </row>
    <row r="7" spans="1:10" s="22" customFormat="1" ht="18" customHeight="1" x14ac:dyDescent="0.25">
      <c r="A7" s="36">
        <v>1</v>
      </c>
      <c r="B7" s="37" t="s">
        <v>12</v>
      </c>
      <c r="C7" s="38" t="s">
        <v>293</v>
      </c>
      <c r="D7" s="39">
        <v>39210</v>
      </c>
      <c r="E7" s="40" t="s">
        <v>288</v>
      </c>
      <c r="F7" s="41">
        <v>9.0500000000000007</v>
      </c>
      <c r="G7" s="41">
        <v>9.09</v>
      </c>
      <c r="H7" s="95" t="str">
        <f t="shared" ref="H7:H16" si="0">IF(ISBLANK(F7),"",IF(F7&gt;13.34,"",IF(F7&lt;=9.24,"I A",IF(F7&lt;=9.84,"II A",IF(F7&lt;=10.84,"III A",IF(F7&lt;=11.94,"I JA",IF(F7&lt;=12.74,"II JA",IF(F7&lt;=13.34,"III JA"))))))))</f>
        <v>I A</v>
      </c>
      <c r="I7" s="40" t="s">
        <v>112</v>
      </c>
    </row>
    <row r="8" spans="1:10" s="22" customFormat="1" ht="18" customHeight="1" x14ac:dyDescent="0.25">
      <c r="A8" s="36">
        <v>2</v>
      </c>
      <c r="B8" s="37" t="s">
        <v>59</v>
      </c>
      <c r="C8" s="38" t="s">
        <v>61</v>
      </c>
      <c r="D8" s="39" t="s">
        <v>62</v>
      </c>
      <c r="E8" s="40" t="s">
        <v>657</v>
      </c>
      <c r="F8" s="41">
        <v>9.5500000000000007</v>
      </c>
      <c r="G8" s="41">
        <v>9.44</v>
      </c>
      <c r="H8" s="95" t="str">
        <f t="shared" si="0"/>
        <v>II A</v>
      </c>
      <c r="I8" s="40" t="s">
        <v>60</v>
      </c>
    </row>
    <row r="9" spans="1:10" s="22" customFormat="1" ht="18" customHeight="1" x14ac:dyDescent="0.25">
      <c r="A9" s="36">
        <v>3</v>
      </c>
      <c r="B9" s="37" t="s">
        <v>580</v>
      </c>
      <c r="C9" s="38" t="s">
        <v>581</v>
      </c>
      <c r="D9" s="39" t="s">
        <v>582</v>
      </c>
      <c r="E9" s="40" t="s">
        <v>583</v>
      </c>
      <c r="F9" s="41">
        <v>9.5299999999999994</v>
      </c>
      <c r="G9" s="41">
        <v>9.4700000000000006</v>
      </c>
      <c r="H9" s="95" t="str">
        <f t="shared" si="0"/>
        <v>II A</v>
      </c>
      <c r="I9" s="40" t="s">
        <v>584</v>
      </c>
    </row>
    <row r="10" spans="1:10" s="22" customFormat="1" ht="18" customHeight="1" x14ac:dyDescent="0.25">
      <c r="A10" s="36">
        <v>4</v>
      </c>
      <c r="B10" s="37" t="s">
        <v>123</v>
      </c>
      <c r="C10" s="38" t="s">
        <v>54</v>
      </c>
      <c r="D10" s="39" t="s">
        <v>350</v>
      </c>
      <c r="E10" s="40" t="s">
        <v>128</v>
      </c>
      <c r="F10" s="41">
        <v>9.51</v>
      </c>
      <c r="G10" s="41">
        <v>9.49</v>
      </c>
      <c r="H10" s="95" t="str">
        <f t="shared" si="0"/>
        <v>II A</v>
      </c>
      <c r="I10" s="40" t="s">
        <v>351</v>
      </c>
    </row>
    <row r="11" spans="1:10" s="22" customFormat="1" ht="18" customHeight="1" x14ac:dyDescent="0.25">
      <c r="A11" s="36">
        <v>5</v>
      </c>
      <c r="B11" s="37" t="s">
        <v>93</v>
      </c>
      <c r="C11" s="38" t="s">
        <v>25</v>
      </c>
      <c r="D11" s="39" t="s">
        <v>94</v>
      </c>
      <c r="E11" s="40" t="s">
        <v>270</v>
      </c>
      <c r="F11" s="41">
        <v>9.8800000000000008</v>
      </c>
      <c r="G11" s="41">
        <v>9.57</v>
      </c>
      <c r="H11" s="95" t="str">
        <f t="shared" si="0"/>
        <v>III A</v>
      </c>
      <c r="I11" s="40" t="s">
        <v>9</v>
      </c>
    </row>
    <row r="12" spans="1:10" s="22" customFormat="1" ht="18" customHeight="1" x14ac:dyDescent="0.25">
      <c r="A12" s="36">
        <v>6</v>
      </c>
      <c r="B12" s="37" t="s">
        <v>396</v>
      </c>
      <c r="C12" s="38" t="s">
        <v>104</v>
      </c>
      <c r="D12" s="39">
        <v>39528</v>
      </c>
      <c r="E12" s="40" t="s">
        <v>273</v>
      </c>
      <c r="F12" s="41">
        <v>9.93</v>
      </c>
      <c r="G12" s="41">
        <v>10.08</v>
      </c>
      <c r="H12" s="95" t="str">
        <f t="shared" si="0"/>
        <v>III A</v>
      </c>
      <c r="I12" s="40" t="s">
        <v>158</v>
      </c>
    </row>
    <row r="13" spans="1:10" s="22" customFormat="1" ht="18" customHeight="1" x14ac:dyDescent="0.25">
      <c r="A13" s="36">
        <v>7</v>
      </c>
      <c r="B13" s="37" t="s">
        <v>46</v>
      </c>
      <c r="C13" s="38" t="s">
        <v>199</v>
      </c>
      <c r="D13" s="39" t="s">
        <v>296</v>
      </c>
      <c r="E13" s="40" t="s">
        <v>288</v>
      </c>
      <c r="F13" s="41">
        <v>10.47</v>
      </c>
      <c r="G13" s="41"/>
      <c r="H13" s="95" t="str">
        <f t="shared" si="0"/>
        <v>III A</v>
      </c>
      <c r="I13" s="40" t="s">
        <v>112</v>
      </c>
    </row>
    <row r="14" spans="1:10" s="22" customFormat="1" ht="18" customHeight="1" x14ac:dyDescent="0.25">
      <c r="A14" s="36">
        <v>8</v>
      </c>
      <c r="B14" s="37" t="s">
        <v>585</v>
      </c>
      <c r="C14" s="38" t="s">
        <v>586</v>
      </c>
      <c r="D14" s="39" t="s">
        <v>587</v>
      </c>
      <c r="E14" s="40" t="s">
        <v>588</v>
      </c>
      <c r="F14" s="41">
        <v>10.55</v>
      </c>
      <c r="G14" s="41"/>
      <c r="H14" s="95" t="str">
        <f t="shared" si="0"/>
        <v>III A</v>
      </c>
      <c r="I14" s="40" t="s">
        <v>589</v>
      </c>
    </row>
    <row r="15" spans="1:10" s="22" customFormat="1" ht="18" customHeight="1" x14ac:dyDescent="0.25">
      <c r="A15" s="36">
        <v>9</v>
      </c>
      <c r="B15" s="37" t="s">
        <v>536</v>
      </c>
      <c r="C15" s="38" t="s">
        <v>537</v>
      </c>
      <c r="D15" s="39" t="s">
        <v>538</v>
      </c>
      <c r="E15" s="40" t="s">
        <v>128</v>
      </c>
      <c r="F15" s="41">
        <v>10.71</v>
      </c>
      <c r="G15" s="41"/>
      <c r="H15" s="95" t="str">
        <f t="shared" si="0"/>
        <v>III A</v>
      </c>
      <c r="I15" s="40" t="s">
        <v>539</v>
      </c>
    </row>
    <row r="16" spans="1:10" s="22" customFormat="1" ht="18" customHeight="1" x14ac:dyDescent="0.25">
      <c r="A16" s="36">
        <v>10</v>
      </c>
      <c r="B16" s="37" t="s">
        <v>540</v>
      </c>
      <c r="C16" s="38" t="s">
        <v>541</v>
      </c>
      <c r="D16" s="39" t="s">
        <v>542</v>
      </c>
      <c r="E16" s="40" t="s">
        <v>11</v>
      </c>
      <c r="F16" s="41">
        <v>11.08</v>
      </c>
      <c r="G16" s="41"/>
      <c r="H16" s="95" t="str">
        <f t="shared" si="0"/>
        <v>I JA</v>
      </c>
      <c r="I16" s="40" t="s">
        <v>266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0"/>
  <sheetViews>
    <sheetView workbookViewId="0">
      <selection activeCell="F19" sqref="F19"/>
    </sheetView>
  </sheetViews>
  <sheetFormatPr defaultColWidth="9.109375" defaultRowHeight="13.2" x14ac:dyDescent="0.25"/>
  <cols>
    <col min="1" max="1" width="4.5546875" style="22" customWidth="1"/>
    <col min="2" max="2" width="14.44140625" style="22" bestFit="1" customWidth="1"/>
    <col min="3" max="3" width="12.33203125" style="22" bestFit="1" customWidth="1"/>
    <col min="4" max="4" width="10.33203125" style="315" bestFit="1" customWidth="1"/>
    <col min="5" max="5" width="13.6640625" style="316" bestFit="1" customWidth="1"/>
    <col min="6" max="6" width="5.109375" style="25" customWidth="1"/>
    <col min="7" max="7" width="5.88671875" style="26" bestFit="1" customWidth="1"/>
    <col min="8" max="8" width="18.44140625" style="27" bestFit="1" customWidth="1"/>
    <col min="9" max="16384" width="9.109375" style="317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9" s="27" customFormat="1" ht="12" customHeight="1" x14ac:dyDescent="0.25">
      <c r="A3" s="22"/>
      <c r="B3" s="22"/>
      <c r="C3" s="309"/>
      <c r="D3" s="23"/>
      <c r="E3" s="310"/>
      <c r="F3" s="26"/>
      <c r="G3" s="26"/>
      <c r="H3" s="47"/>
    </row>
    <row r="4" spans="1:9" s="312" customFormat="1" ht="15.6" x14ac:dyDescent="0.25">
      <c r="A4" s="7" t="s">
        <v>590</v>
      </c>
      <c r="B4" s="2"/>
      <c r="C4" s="2"/>
      <c r="D4" s="23"/>
      <c r="E4" s="24"/>
      <c r="F4" s="25"/>
      <c r="G4" s="26"/>
      <c r="H4" s="318" t="s">
        <v>591</v>
      </c>
    </row>
    <row r="5" spans="1:9" s="22" customFormat="1" ht="16.2" thickBot="1" x14ac:dyDescent="0.3">
      <c r="B5" s="2">
        <v>1</v>
      </c>
      <c r="C5" s="2" t="s">
        <v>0</v>
      </c>
      <c r="D5" s="23"/>
      <c r="E5" s="24"/>
      <c r="F5" s="25"/>
      <c r="G5" s="26"/>
      <c r="H5" s="47"/>
    </row>
    <row r="6" spans="1:9" s="35" customFormat="1" ht="18" customHeight="1" thickBot="1" x14ac:dyDescent="0.3">
      <c r="A6" s="28" t="s">
        <v>1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592</v>
      </c>
      <c r="G6" s="33" t="s">
        <v>6</v>
      </c>
      <c r="H6" s="34" t="s">
        <v>7</v>
      </c>
    </row>
    <row r="7" spans="1:9" s="22" customFormat="1" ht="18" customHeight="1" x14ac:dyDescent="0.25">
      <c r="A7" s="36">
        <v>1</v>
      </c>
      <c r="B7" s="37" t="s">
        <v>33</v>
      </c>
      <c r="C7" s="38" t="s">
        <v>82</v>
      </c>
      <c r="D7" s="39">
        <v>39507</v>
      </c>
      <c r="E7" s="40" t="s">
        <v>56</v>
      </c>
      <c r="F7" s="41" t="s">
        <v>421</v>
      </c>
      <c r="G7" s="102" t="str">
        <f t="shared" ref="G7:G12" si="0">IF(ISBLANK(F7),"",IF(F7&gt;12.64,"",IF(F7&lt;=8.15,"KSM",IF(F7&lt;=8.7,"I A",IF(F7&lt;=9.44,"II A",IF(F7&lt;=10.34,"III A",IF(F7&lt;=11.64,"I JA",IF(F7&lt;=12.64,"II JA"))))))))</f>
        <v/>
      </c>
      <c r="H7" s="40" t="s">
        <v>55</v>
      </c>
    </row>
    <row r="8" spans="1:9" s="22" customFormat="1" ht="18" customHeight="1" x14ac:dyDescent="0.25">
      <c r="A8" s="36">
        <v>2</v>
      </c>
      <c r="B8" s="37" t="s">
        <v>66</v>
      </c>
      <c r="C8" s="38" t="s">
        <v>67</v>
      </c>
      <c r="D8" s="39" t="s">
        <v>68</v>
      </c>
      <c r="E8" s="40" t="s">
        <v>657</v>
      </c>
      <c r="F8" s="41">
        <v>9.16</v>
      </c>
      <c r="G8" s="102" t="str">
        <f t="shared" si="0"/>
        <v>II A</v>
      </c>
      <c r="H8" s="40" t="s">
        <v>60</v>
      </c>
    </row>
    <row r="9" spans="1:9" s="22" customFormat="1" ht="18" customHeight="1" x14ac:dyDescent="0.25">
      <c r="A9" s="36">
        <v>3</v>
      </c>
      <c r="B9" s="37" t="s">
        <v>114</v>
      </c>
      <c r="C9" s="38" t="s">
        <v>142</v>
      </c>
      <c r="D9" s="39" t="s">
        <v>295</v>
      </c>
      <c r="E9" s="40" t="s">
        <v>288</v>
      </c>
      <c r="F9" s="41">
        <v>9.18</v>
      </c>
      <c r="G9" s="102" t="str">
        <f t="shared" si="0"/>
        <v>II A</v>
      </c>
      <c r="H9" s="40" t="s">
        <v>112</v>
      </c>
    </row>
    <row r="10" spans="1:9" s="22" customFormat="1" ht="18" customHeight="1" x14ac:dyDescent="0.25">
      <c r="A10" s="36">
        <v>4</v>
      </c>
      <c r="B10" s="37" t="s">
        <v>593</v>
      </c>
      <c r="C10" s="38" t="s">
        <v>594</v>
      </c>
      <c r="D10" s="39" t="s">
        <v>595</v>
      </c>
      <c r="E10" s="40" t="s">
        <v>664</v>
      </c>
      <c r="F10" s="41">
        <v>8.58</v>
      </c>
      <c r="G10" s="102" t="str">
        <f t="shared" si="0"/>
        <v>I A</v>
      </c>
      <c r="H10" s="40" t="s">
        <v>127</v>
      </c>
    </row>
    <row r="11" spans="1:9" s="22" customFormat="1" ht="18" customHeight="1" x14ac:dyDescent="0.25">
      <c r="A11" s="36">
        <v>5</v>
      </c>
      <c r="B11" s="37" t="s">
        <v>98</v>
      </c>
      <c r="C11" s="38" t="s">
        <v>99</v>
      </c>
      <c r="D11" s="39">
        <v>39207</v>
      </c>
      <c r="E11" s="40" t="s">
        <v>273</v>
      </c>
      <c r="F11" s="41">
        <v>9.2100000000000009</v>
      </c>
      <c r="G11" s="102" t="str">
        <f t="shared" si="0"/>
        <v>II A</v>
      </c>
      <c r="H11" s="40" t="s">
        <v>190</v>
      </c>
    </row>
    <row r="12" spans="1:9" s="22" customFormat="1" ht="18" customHeight="1" x14ac:dyDescent="0.25">
      <c r="A12" s="36">
        <v>6</v>
      </c>
      <c r="B12" s="37"/>
      <c r="C12" s="38"/>
      <c r="D12" s="39"/>
      <c r="E12" s="40"/>
      <c r="F12" s="41"/>
      <c r="G12" s="102" t="str">
        <f t="shared" si="0"/>
        <v/>
      </c>
      <c r="H12" s="40"/>
    </row>
    <row r="13" spans="1:9" ht="15.6" x14ac:dyDescent="0.25">
      <c r="B13" s="2">
        <v>2</v>
      </c>
      <c r="C13" s="2" t="s">
        <v>0</v>
      </c>
      <c r="D13" s="317"/>
      <c r="E13" s="317"/>
      <c r="F13" s="317"/>
      <c r="G13" s="317"/>
      <c r="H13" s="317"/>
    </row>
    <row r="14" spans="1:9" s="22" customFormat="1" ht="18" customHeight="1" x14ac:dyDescent="0.25">
      <c r="A14" s="43">
        <v>1</v>
      </c>
      <c r="B14" s="37" t="s">
        <v>596</v>
      </c>
      <c r="C14" s="38" t="s">
        <v>560</v>
      </c>
      <c r="D14" s="39">
        <v>39524</v>
      </c>
      <c r="E14" s="40" t="s">
        <v>273</v>
      </c>
      <c r="F14" s="41" t="s">
        <v>419</v>
      </c>
      <c r="G14" s="102" t="str">
        <f t="shared" ref="G14:G19" si="1">IF(ISBLANK(F14),"",IF(F14&gt;12.64,"",IF(F14&lt;=8.15,"KSM",IF(F14&lt;=8.7,"I A",IF(F14&lt;=9.44,"II A",IF(F14&lt;=10.34,"III A",IF(F14&lt;=11.64,"I JA",IF(F14&lt;=12.64,"II JA"))))))))</f>
        <v/>
      </c>
      <c r="H14" s="40" t="s">
        <v>190</v>
      </c>
    </row>
    <row r="15" spans="1:9" s="22" customFormat="1" ht="18" customHeight="1" x14ac:dyDescent="0.25">
      <c r="A15" s="36">
        <v>2</v>
      </c>
      <c r="B15" s="37" t="s">
        <v>292</v>
      </c>
      <c r="C15" s="38" t="s">
        <v>597</v>
      </c>
      <c r="D15" s="39">
        <v>39456</v>
      </c>
      <c r="E15" s="40" t="s">
        <v>288</v>
      </c>
      <c r="F15" s="41">
        <v>9.17</v>
      </c>
      <c r="G15" s="102" t="str">
        <f t="shared" si="1"/>
        <v>II A</v>
      </c>
      <c r="H15" s="40" t="s">
        <v>598</v>
      </c>
    </row>
    <row r="16" spans="1:9" s="22" customFormat="1" ht="18" customHeight="1" x14ac:dyDescent="0.25">
      <c r="A16" s="36">
        <v>3</v>
      </c>
      <c r="B16" s="37" t="s">
        <v>311</v>
      </c>
      <c r="C16" s="38" t="s">
        <v>312</v>
      </c>
      <c r="D16" s="39" t="s">
        <v>79</v>
      </c>
      <c r="E16" s="40" t="s">
        <v>11</v>
      </c>
      <c r="F16" s="41">
        <v>9.16</v>
      </c>
      <c r="G16" s="102" t="str">
        <f t="shared" si="1"/>
        <v>II A</v>
      </c>
      <c r="H16" s="40" t="s">
        <v>266</v>
      </c>
    </row>
    <row r="17" spans="1:8" s="22" customFormat="1" ht="18" customHeight="1" x14ac:dyDescent="0.25">
      <c r="A17" s="36">
        <v>4</v>
      </c>
      <c r="B17" s="37" t="s">
        <v>346</v>
      </c>
      <c r="C17" s="38" t="s">
        <v>347</v>
      </c>
      <c r="D17" s="39" t="s">
        <v>348</v>
      </c>
      <c r="E17" s="40" t="s">
        <v>128</v>
      </c>
      <c r="F17" s="41">
        <v>8.75</v>
      </c>
      <c r="G17" s="102" t="str">
        <f t="shared" si="1"/>
        <v>II A</v>
      </c>
      <c r="H17" s="40" t="s">
        <v>349</v>
      </c>
    </row>
    <row r="18" spans="1:8" s="22" customFormat="1" ht="18" customHeight="1" x14ac:dyDescent="0.25">
      <c r="A18" s="36">
        <v>5</v>
      </c>
      <c r="B18" s="37" t="s">
        <v>599</v>
      </c>
      <c r="C18" s="38" t="s">
        <v>600</v>
      </c>
      <c r="D18" s="39" t="s">
        <v>601</v>
      </c>
      <c r="E18" s="40" t="s">
        <v>288</v>
      </c>
      <c r="F18" s="41">
        <v>8.9700000000000006</v>
      </c>
      <c r="G18" s="102" t="str">
        <f t="shared" si="1"/>
        <v>II A</v>
      </c>
      <c r="H18" s="40" t="s">
        <v>112</v>
      </c>
    </row>
    <row r="19" spans="1:8" s="22" customFormat="1" ht="18" customHeight="1" x14ac:dyDescent="0.25">
      <c r="A19" s="36">
        <v>6</v>
      </c>
      <c r="B19" s="37"/>
      <c r="C19" s="38"/>
      <c r="D19" s="39"/>
      <c r="E19" s="40"/>
      <c r="F19" s="41"/>
      <c r="G19" s="102" t="str">
        <f t="shared" si="1"/>
        <v/>
      </c>
      <c r="H19" s="40"/>
    </row>
    <row r="20" spans="1:8" x14ac:dyDescent="0.25">
      <c r="B20" s="317"/>
      <c r="C20" s="317"/>
      <c r="D20" s="317"/>
      <c r="E20" s="317"/>
      <c r="F20" s="317"/>
      <c r="G20" s="317"/>
      <c r="H20" s="31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17"/>
  <sheetViews>
    <sheetView workbookViewId="0">
      <selection activeCell="F19" sqref="F19"/>
    </sheetView>
  </sheetViews>
  <sheetFormatPr defaultColWidth="9.109375" defaultRowHeight="13.2" x14ac:dyDescent="0.25"/>
  <cols>
    <col min="1" max="1" width="4.5546875" style="22" customWidth="1"/>
    <col min="2" max="2" width="14.44140625" style="22" bestFit="1" customWidth="1"/>
    <col min="3" max="3" width="12.33203125" style="22" bestFit="1" customWidth="1"/>
    <col min="4" max="4" width="10.33203125" style="315" bestFit="1" customWidth="1"/>
    <col min="5" max="5" width="13.6640625" style="316" bestFit="1" customWidth="1"/>
    <col min="6" max="7" width="5.109375" style="25" customWidth="1"/>
    <col min="8" max="8" width="5.88671875" style="26" bestFit="1" customWidth="1"/>
    <col min="9" max="9" width="18.44140625" style="27" bestFit="1" customWidth="1"/>
    <col min="10" max="16384" width="9.109375" style="317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0"/>
      <c r="H2" s="11"/>
      <c r="I2" s="11"/>
      <c r="J2" s="12"/>
    </row>
    <row r="3" spans="1:10" s="27" customFormat="1" ht="12" customHeight="1" x14ac:dyDescent="0.25">
      <c r="A3" s="22"/>
      <c r="B3" s="22"/>
      <c r="C3" s="309"/>
      <c r="D3" s="23"/>
      <c r="E3" s="310"/>
      <c r="F3" s="26"/>
      <c r="G3" s="26"/>
      <c r="H3" s="26"/>
      <c r="I3" s="47"/>
    </row>
    <row r="4" spans="1:10" s="312" customFormat="1" ht="15.6" x14ac:dyDescent="0.25">
      <c r="A4" s="7" t="s">
        <v>590</v>
      </c>
      <c r="B4" s="2"/>
      <c r="C4" s="2"/>
      <c r="D4" s="23"/>
      <c r="E4" s="24"/>
      <c r="F4" s="25"/>
      <c r="G4" s="25"/>
      <c r="H4" s="26"/>
      <c r="I4" s="318" t="s">
        <v>591</v>
      </c>
    </row>
    <row r="5" spans="1:10" s="22" customFormat="1" ht="16.2" thickBot="1" x14ac:dyDescent="0.3">
      <c r="B5" s="2"/>
      <c r="C5" s="2"/>
      <c r="D5" s="23"/>
      <c r="E5" s="24"/>
      <c r="F5" s="25"/>
      <c r="G5" s="25"/>
      <c r="H5" s="26"/>
      <c r="I5" s="47"/>
    </row>
    <row r="6" spans="1:10" s="35" customFormat="1" ht="18" customHeight="1" thickBot="1" x14ac:dyDescent="0.3">
      <c r="A6" s="28" t="s">
        <v>180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592</v>
      </c>
      <c r="G6" s="33" t="s">
        <v>602</v>
      </c>
      <c r="H6" s="33" t="s">
        <v>6</v>
      </c>
      <c r="I6" s="34" t="s">
        <v>7</v>
      </c>
    </row>
    <row r="7" spans="1:10" s="22" customFormat="1" ht="18" customHeight="1" x14ac:dyDescent="0.25">
      <c r="A7" s="36">
        <v>1</v>
      </c>
      <c r="B7" s="37" t="s">
        <v>593</v>
      </c>
      <c r="C7" s="38" t="s">
        <v>594</v>
      </c>
      <c r="D7" s="39" t="s">
        <v>595</v>
      </c>
      <c r="E7" s="40" t="s">
        <v>664</v>
      </c>
      <c r="F7" s="41">
        <v>8.58</v>
      </c>
      <c r="G7" s="41">
        <v>8.4</v>
      </c>
      <c r="H7" s="102" t="str">
        <f t="shared" ref="H7:H12" si="0">IF(ISBLANK(F7),"",IF(F7&gt;12.64,"",IF(F7&lt;=8.15,"KSM",IF(F7&lt;=8.7,"I A",IF(F7&lt;=9.44,"II A",IF(F7&lt;=10.34,"III A",IF(F7&lt;=11.64,"I JA",IF(F7&lt;=12.64,"II JA"))))))))</f>
        <v>I A</v>
      </c>
      <c r="I7" s="40" t="s">
        <v>127</v>
      </c>
    </row>
    <row r="8" spans="1:10" s="22" customFormat="1" ht="18" customHeight="1" x14ac:dyDescent="0.25">
      <c r="A8" s="36">
        <v>2</v>
      </c>
      <c r="B8" s="37" t="s">
        <v>346</v>
      </c>
      <c r="C8" s="38" t="s">
        <v>347</v>
      </c>
      <c r="D8" s="39" t="s">
        <v>348</v>
      </c>
      <c r="E8" s="40" t="s">
        <v>128</v>
      </c>
      <c r="F8" s="41">
        <v>8.75</v>
      </c>
      <c r="G8" s="41">
        <v>8.61</v>
      </c>
      <c r="H8" s="102" t="s">
        <v>430</v>
      </c>
      <c r="I8" s="40" t="s">
        <v>349</v>
      </c>
    </row>
    <row r="9" spans="1:10" s="22" customFormat="1" ht="18" customHeight="1" x14ac:dyDescent="0.25">
      <c r="A9" s="36">
        <v>3</v>
      </c>
      <c r="B9" s="37" t="s">
        <v>292</v>
      </c>
      <c r="C9" s="38" t="s">
        <v>597</v>
      </c>
      <c r="D9" s="39">
        <v>39456</v>
      </c>
      <c r="E9" s="40" t="s">
        <v>288</v>
      </c>
      <c r="F9" s="41">
        <v>9.17</v>
      </c>
      <c r="G9" s="41">
        <v>8.89</v>
      </c>
      <c r="H9" s="102" t="str">
        <f t="shared" si="0"/>
        <v>II A</v>
      </c>
      <c r="I9" s="40" t="s">
        <v>598</v>
      </c>
      <c r="J9" s="22">
        <v>8.8279999999999994</v>
      </c>
    </row>
    <row r="10" spans="1:10" s="22" customFormat="1" ht="18" customHeight="1" x14ac:dyDescent="0.25">
      <c r="A10" s="36">
        <v>4</v>
      </c>
      <c r="B10" s="37" t="s">
        <v>66</v>
      </c>
      <c r="C10" s="38" t="s">
        <v>67</v>
      </c>
      <c r="D10" s="39" t="s">
        <v>68</v>
      </c>
      <c r="E10" s="40" t="s">
        <v>657</v>
      </c>
      <c r="F10" s="41">
        <v>9.16</v>
      </c>
      <c r="G10" s="41">
        <v>8.89</v>
      </c>
      <c r="H10" s="102" t="str">
        <f t="shared" si="0"/>
        <v>II A</v>
      </c>
      <c r="I10" s="40" t="s">
        <v>60</v>
      </c>
      <c r="J10" s="22">
        <v>8.8580000000000005</v>
      </c>
    </row>
    <row r="11" spans="1:10" s="22" customFormat="1" ht="18" customHeight="1" x14ac:dyDescent="0.25">
      <c r="A11" s="36">
        <v>5</v>
      </c>
      <c r="B11" s="37" t="s">
        <v>599</v>
      </c>
      <c r="C11" s="38" t="s">
        <v>600</v>
      </c>
      <c r="D11" s="39" t="s">
        <v>601</v>
      </c>
      <c r="E11" s="40" t="s">
        <v>288</v>
      </c>
      <c r="F11" s="41">
        <v>8.9700000000000006</v>
      </c>
      <c r="G11" s="41">
        <v>8.92</v>
      </c>
      <c r="H11" s="102" t="str">
        <f t="shared" si="0"/>
        <v>II A</v>
      </c>
      <c r="I11" s="40" t="s">
        <v>112</v>
      </c>
    </row>
    <row r="12" spans="1:10" s="22" customFormat="1" ht="18" customHeight="1" x14ac:dyDescent="0.25">
      <c r="A12" s="43">
        <v>6</v>
      </c>
      <c r="B12" s="37" t="s">
        <v>311</v>
      </c>
      <c r="C12" s="38" t="s">
        <v>312</v>
      </c>
      <c r="D12" s="39" t="s">
        <v>79</v>
      </c>
      <c r="E12" s="40" t="s">
        <v>11</v>
      </c>
      <c r="F12" s="41">
        <v>9.16</v>
      </c>
      <c r="G12" s="41">
        <v>8.9700000000000006</v>
      </c>
      <c r="H12" s="102" t="str">
        <f t="shared" si="0"/>
        <v>II A</v>
      </c>
      <c r="I12" s="40" t="s">
        <v>266</v>
      </c>
    </row>
    <row r="13" spans="1:10" s="22" customFormat="1" ht="18" customHeight="1" x14ac:dyDescent="0.25">
      <c r="A13" s="36">
        <v>7</v>
      </c>
      <c r="B13" s="37" t="s">
        <v>114</v>
      </c>
      <c r="C13" s="38" t="s">
        <v>142</v>
      </c>
      <c r="D13" s="39" t="s">
        <v>295</v>
      </c>
      <c r="E13" s="40" t="s">
        <v>288</v>
      </c>
      <c r="F13" s="41">
        <v>9.18</v>
      </c>
      <c r="G13" s="41"/>
      <c r="H13" s="102" t="str">
        <f>IF(ISBLANK(F13),"",IF(F13&gt;12.64,"",IF(F13&lt;=8.15,"KSM",IF(F13&lt;=8.7,"I A",IF(F13&lt;=9.44,"II A",IF(F13&lt;=10.34,"III A",IF(F13&lt;=11.64,"I JA",IF(F13&lt;=12.64,"II JA"))))))))</f>
        <v>II A</v>
      </c>
      <c r="I13" s="40" t="s">
        <v>112</v>
      </c>
    </row>
    <row r="14" spans="1:10" s="22" customFormat="1" ht="18" customHeight="1" x14ac:dyDescent="0.25">
      <c r="A14" s="36">
        <v>8</v>
      </c>
      <c r="B14" s="37" t="s">
        <v>98</v>
      </c>
      <c r="C14" s="38" t="s">
        <v>99</v>
      </c>
      <c r="D14" s="39">
        <v>39207</v>
      </c>
      <c r="E14" s="40" t="s">
        <v>273</v>
      </c>
      <c r="F14" s="41">
        <v>9.2100000000000009</v>
      </c>
      <c r="G14" s="41"/>
      <c r="H14" s="102" t="str">
        <f>IF(ISBLANK(F14),"",IF(F14&gt;12.64,"",IF(F14&lt;=8.15,"KSM",IF(F14&lt;=8.7,"I A",IF(F14&lt;=9.44,"II A",IF(F14&lt;=10.34,"III A",IF(F14&lt;=11.64,"I JA",IF(F14&lt;=12.64,"II JA"))))))))</f>
        <v>II A</v>
      </c>
      <c r="I14" s="40" t="s">
        <v>190</v>
      </c>
    </row>
    <row r="15" spans="1:10" s="22" customFormat="1" ht="18" customHeight="1" x14ac:dyDescent="0.25">
      <c r="A15" s="36"/>
      <c r="B15" s="37" t="s">
        <v>33</v>
      </c>
      <c r="C15" s="38" t="s">
        <v>82</v>
      </c>
      <c r="D15" s="39">
        <v>39507</v>
      </c>
      <c r="E15" s="40" t="s">
        <v>56</v>
      </c>
      <c r="F15" s="41" t="s">
        <v>421</v>
      </c>
      <c r="G15" s="41"/>
      <c r="H15" s="102" t="str">
        <f>IF(ISBLANK(F15),"",IF(F15&gt;12.64,"",IF(F15&lt;=8.15,"KSM",IF(F15&lt;=8.7,"I A",IF(F15&lt;=9.44,"II A",IF(F15&lt;=10.34,"III A",IF(F15&lt;=11.64,"I JA",IF(F15&lt;=12.64,"II JA"))))))))</f>
        <v/>
      </c>
      <c r="I15" s="40" t="s">
        <v>55</v>
      </c>
    </row>
    <row r="16" spans="1:10" s="22" customFormat="1" ht="18" customHeight="1" x14ac:dyDescent="0.25">
      <c r="A16" s="36"/>
      <c r="B16" s="37" t="s">
        <v>596</v>
      </c>
      <c r="C16" s="38" t="s">
        <v>560</v>
      </c>
      <c r="D16" s="39">
        <v>39524</v>
      </c>
      <c r="E16" s="40" t="s">
        <v>273</v>
      </c>
      <c r="F16" s="41" t="s">
        <v>419</v>
      </c>
      <c r="G16" s="41"/>
      <c r="H16" s="102" t="str">
        <f>IF(ISBLANK(F16),"",IF(F16&gt;12.64,"",IF(F16&lt;=8.15,"KSM",IF(F16&lt;=8.7,"I A",IF(F16&lt;=9.44,"II A",IF(F16&lt;=10.34,"III A",IF(F16&lt;=11.64,"I JA",IF(F16&lt;=12.64,"II JA"))))))))</f>
        <v/>
      </c>
      <c r="I16" s="40" t="s">
        <v>190</v>
      </c>
    </row>
    <row r="17" spans="2:9" x14ac:dyDescent="0.25">
      <c r="B17" s="317"/>
      <c r="C17" s="317"/>
      <c r="D17" s="317"/>
      <c r="E17" s="317"/>
      <c r="F17" s="317"/>
      <c r="G17" s="317"/>
      <c r="H17" s="317"/>
      <c r="I17" s="31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5"/>
  <sheetViews>
    <sheetView workbookViewId="0">
      <selection activeCell="M36" sqref="M36"/>
    </sheetView>
  </sheetViews>
  <sheetFormatPr defaultRowHeight="13.2" x14ac:dyDescent="0.25"/>
  <cols>
    <col min="1" max="1" width="6.6640625" customWidth="1"/>
    <col min="2" max="2" width="11.33203125" customWidth="1"/>
    <col min="3" max="3" width="15" customWidth="1"/>
    <col min="4" max="4" width="13" customWidth="1"/>
    <col min="5" max="5" width="19.44140625" customWidth="1"/>
    <col min="6" max="10" width="5" customWidth="1"/>
    <col min="13" max="13" width="23.88671875" customWidth="1"/>
  </cols>
  <sheetData>
    <row r="1" spans="1:13" ht="15.6" x14ac:dyDescent="0.3">
      <c r="A1" s="219" t="s">
        <v>407</v>
      </c>
      <c r="B1" s="220"/>
      <c r="C1" s="221"/>
      <c r="D1" s="222"/>
      <c r="E1" s="222"/>
      <c r="F1" s="223"/>
      <c r="G1" s="223"/>
      <c r="H1" s="224"/>
      <c r="I1" s="220"/>
      <c r="J1" s="220"/>
      <c r="K1" s="220"/>
      <c r="L1" s="220"/>
      <c r="M1" s="220"/>
    </row>
    <row r="2" spans="1:13" ht="15.6" x14ac:dyDescent="0.3">
      <c r="A2" s="219" t="s">
        <v>406</v>
      </c>
      <c r="B2" s="220"/>
      <c r="C2" s="221"/>
      <c r="D2" s="222"/>
      <c r="E2" s="222"/>
      <c r="F2" s="224"/>
      <c r="G2" s="223"/>
      <c r="H2" s="223"/>
      <c r="I2" s="225"/>
      <c r="J2" s="220"/>
      <c r="K2" s="220"/>
      <c r="L2" s="220"/>
      <c r="M2" s="220"/>
    </row>
    <row r="3" spans="1:13" x14ac:dyDescent="0.25">
      <c r="A3" s="226"/>
      <c r="B3" s="227"/>
      <c r="C3" s="228"/>
      <c r="D3" s="229"/>
      <c r="E3" s="230"/>
      <c r="F3" s="231"/>
      <c r="G3" s="231"/>
      <c r="H3" s="231"/>
      <c r="I3" s="231"/>
      <c r="J3" s="231"/>
      <c r="K3" s="231"/>
      <c r="L3" s="231"/>
      <c r="M3" s="228"/>
    </row>
    <row r="4" spans="1:13" ht="16.2" thickBot="1" x14ac:dyDescent="0.3">
      <c r="A4" s="232"/>
      <c r="B4" s="387" t="s">
        <v>522</v>
      </c>
      <c r="C4" s="388"/>
      <c r="D4" s="388"/>
      <c r="E4" s="233"/>
      <c r="F4" s="234"/>
      <c r="G4" s="234"/>
      <c r="H4" s="234"/>
      <c r="I4" s="234"/>
      <c r="J4" s="234"/>
      <c r="K4" s="234"/>
      <c r="L4" s="234"/>
      <c r="M4" s="235"/>
    </row>
    <row r="5" spans="1:13" ht="16.5" customHeight="1" thickBot="1" x14ac:dyDescent="0.3">
      <c r="A5" s="164" t="s">
        <v>180</v>
      </c>
      <c r="B5" s="128" t="s">
        <v>2</v>
      </c>
      <c r="C5" s="129" t="s">
        <v>3</v>
      </c>
      <c r="D5" s="165" t="s">
        <v>4</v>
      </c>
      <c r="E5" s="166" t="s">
        <v>5</v>
      </c>
      <c r="F5" s="236" t="s">
        <v>523</v>
      </c>
      <c r="G5" s="236" t="s">
        <v>524</v>
      </c>
      <c r="H5" s="236" t="s">
        <v>525</v>
      </c>
      <c r="I5" s="236" t="s">
        <v>526</v>
      </c>
      <c r="J5" s="236" t="s">
        <v>527</v>
      </c>
      <c r="K5" s="236" t="s">
        <v>492</v>
      </c>
      <c r="L5" s="236" t="s">
        <v>528</v>
      </c>
      <c r="M5" s="237" t="s">
        <v>7</v>
      </c>
    </row>
    <row r="6" spans="1:13" ht="18" customHeight="1" x14ac:dyDescent="0.25">
      <c r="A6" s="238">
        <v>1</v>
      </c>
      <c r="B6" s="141" t="s">
        <v>18</v>
      </c>
      <c r="C6" s="142" t="s">
        <v>529</v>
      </c>
      <c r="D6" s="173">
        <v>39729</v>
      </c>
      <c r="E6" s="174" t="s">
        <v>530</v>
      </c>
      <c r="F6" s="175"/>
      <c r="G6" s="175" t="s">
        <v>494</v>
      </c>
      <c r="H6" s="175" t="s">
        <v>494</v>
      </c>
      <c r="I6" s="175" t="s">
        <v>494</v>
      </c>
      <c r="J6" s="175" t="s">
        <v>496</v>
      </c>
      <c r="K6" s="176">
        <v>1.6</v>
      </c>
      <c r="L6" s="242" t="str">
        <f t="shared" ref="L6:L15" si="0">IF(ISBLANK(K6),"",IF(K6&gt;=1.75,"KSM",IF(K6&gt;=1.65,"I A",IF(K6&gt;=1.5,"II A",IF(K6&gt;=1.39,"III A",IF(K6&gt;=1.3,"I JA",IF(K6&gt;=1.22,"II JA",IF(K6&gt;=1.15,"III JA"))))))))</f>
        <v>II A</v>
      </c>
      <c r="M6" s="239" t="s">
        <v>531</v>
      </c>
    </row>
    <row r="7" spans="1:13" ht="18" customHeight="1" x14ac:dyDescent="0.25">
      <c r="A7" s="240">
        <v>1</v>
      </c>
      <c r="B7" s="141" t="s">
        <v>532</v>
      </c>
      <c r="C7" s="142" t="s">
        <v>533</v>
      </c>
      <c r="D7" s="173">
        <v>39337</v>
      </c>
      <c r="E7" s="174" t="s">
        <v>273</v>
      </c>
      <c r="F7" s="175"/>
      <c r="G7" s="175" t="s">
        <v>494</v>
      </c>
      <c r="H7" s="175" t="s">
        <v>494</v>
      </c>
      <c r="I7" s="175" t="s">
        <v>494</v>
      </c>
      <c r="J7" s="175" t="s">
        <v>496</v>
      </c>
      <c r="K7" s="176">
        <v>1.6</v>
      </c>
      <c r="L7" s="243" t="str">
        <f t="shared" si="0"/>
        <v>II A</v>
      </c>
      <c r="M7" s="241" t="s">
        <v>274</v>
      </c>
    </row>
    <row r="8" spans="1:13" ht="18" customHeight="1" x14ac:dyDescent="0.25">
      <c r="A8" s="240">
        <v>3</v>
      </c>
      <c r="B8" s="141" t="s">
        <v>534</v>
      </c>
      <c r="C8" s="142" t="s">
        <v>535</v>
      </c>
      <c r="D8" s="173">
        <v>39385</v>
      </c>
      <c r="E8" s="174" t="s">
        <v>273</v>
      </c>
      <c r="F8" s="175"/>
      <c r="G8" s="175" t="s">
        <v>494</v>
      </c>
      <c r="H8" s="175" t="s">
        <v>495</v>
      </c>
      <c r="I8" s="175" t="s">
        <v>495</v>
      </c>
      <c r="J8" s="175" t="s">
        <v>496</v>
      </c>
      <c r="K8" s="176">
        <v>1.6</v>
      </c>
      <c r="L8" s="243" t="str">
        <f t="shared" si="0"/>
        <v>II A</v>
      </c>
      <c r="M8" s="241" t="s">
        <v>274</v>
      </c>
    </row>
    <row r="9" spans="1:13" ht="18" customHeight="1" x14ac:dyDescent="0.25">
      <c r="A9" s="240">
        <v>4</v>
      </c>
      <c r="B9" s="141" t="s">
        <v>536</v>
      </c>
      <c r="C9" s="142" t="s">
        <v>537</v>
      </c>
      <c r="D9" s="173" t="s">
        <v>538</v>
      </c>
      <c r="E9" s="174" t="s">
        <v>128</v>
      </c>
      <c r="F9" s="175" t="s">
        <v>494</v>
      </c>
      <c r="G9" s="175" t="s">
        <v>494</v>
      </c>
      <c r="H9" s="175" t="s">
        <v>496</v>
      </c>
      <c r="I9" s="175"/>
      <c r="J9" s="175"/>
      <c r="K9" s="176">
        <v>1.5</v>
      </c>
      <c r="L9" s="243" t="str">
        <f t="shared" si="0"/>
        <v>II A</v>
      </c>
      <c r="M9" s="241" t="s">
        <v>539</v>
      </c>
    </row>
    <row r="10" spans="1:13" ht="18" customHeight="1" x14ac:dyDescent="0.25">
      <c r="A10" s="240">
        <v>4</v>
      </c>
      <c r="B10" s="141" t="s">
        <v>456</v>
      </c>
      <c r="C10" s="142" t="s">
        <v>457</v>
      </c>
      <c r="D10" s="173" t="s">
        <v>458</v>
      </c>
      <c r="E10" s="174" t="s">
        <v>459</v>
      </c>
      <c r="F10" s="175" t="s">
        <v>494</v>
      </c>
      <c r="G10" s="175" t="s">
        <v>494</v>
      </c>
      <c r="H10" s="175" t="s">
        <v>496</v>
      </c>
      <c r="I10" s="175"/>
      <c r="J10" s="175"/>
      <c r="K10" s="176">
        <v>1.5</v>
      </c>
      <c r="L10" s="243" t="str">
        <f t="shared" si="0"/>
        <v>II A</v>
      </c>
      <c r="M10" s="241" t="s">
        <v>460</v>
      </c>
    </row>
    <row r="11" spans="1:13" ht="18" customHeight="1" x14ac:dyDescent="0.25">
      <c r="A11" s="240">
        <v>6</v>
      </c>
      <c r="B11" s="141" t="s">
        <v>540</v>
      </c>
      <c r="C11" s="142" t="s">
        <v>541</v>
      </c>
      <c r="D11" s="173" t="s">
        <v>542</v>
      </c>
      <c r="E11" s="174" t="s">
        <v>11</v>
      </c>
      <c r="F11" s="175" t="s">
        <v>543</v>
      </c>
      <c r="G11" s="175" t="s">
        <v>495</v>
      </c>
      <c r="H11" s="175" t="s">
        <v>496</v>
      </c>
      <c r="I11" s="175"/>
      <c r="J11" s="175"/>
      <c r="K11" s="176">
        <v>1.5</v>
      </c>
      <c r="L11" s="243" t="str">
        <f t="shared" si="0"/>
        <v>II A</v>
      </c>
      <c r="M11" s="241" t="s">
        <v>266</v>
      </c>
    </row>
    <row r="12" spans="1:13" ht="18" customHeight="1" x14ac:dyDescent="0.25">
      <c r="A12" s="240">
        <v>7</v>
      </c>
      <c r="B12" s="141" t="s">
        <v>246</v>
      </c>
      <c r="C12" s="142" t="s">
        <v>247</v>
      </c>
      <c r="D12" s="173" t="s">
        <v>248</v>
      </c>
      <c r="E12" s="174" t="s">
        <v>658</v>
      </c>
      <c r="F12" s="175" t="s">
        <v>495</v>
      </c>
      <c r="G12" s="175" t="s">
        <v>496</v>
      </c>
      <c r="H12" s="175"/>
      <c r="I12" s="175"/>
      <c r="J12" s="175"/>
      <c r="K12" s="176">
        <v>1.45</v>
      </c>
      <c r="L12" s="243" t="str">
        <f t="shared" si="0"/>
        <v>III A</v>
      </c>
      <c r="M12" s="241" t="s">
        <v>239</v>
      </c>
    </row>
    <row r="13" spans="1:13" ht="18" customHeight="1" x14ac:dyDescent="0.25">
      <c r="A13" s="240">
        <v>7</v>
      </c>
      <c r="B13" s="141" t="s">
        <v>544</v>
      </c>
      <c r="C13" s="142" t="s">
        <v>545</v>
      </c>
      <c r="D13" s="173">
        <v>39424</v>
      </c>
      <c r="E13" s="174" t="s">
        <v>273</v>
      </c>
      <c r="F13" s="175" t="s">
        <v>495</v>
      </c>
      <c r="G13" s="175" t="s">
        <v>496</v>
      </c>
      <c r="H13" s="175"/>
      <c r="I13" s="175"/>
      <c r="J13" s="175"/>
      <c r="K13" s="176">
        <v>1.45</v>
      </c>
      <c r="L13" s="243" t="str">
        <f t="shared" si="0"/>
        <v>III A</v>
      </c>
      <c r="M13" s="241" t="s">
        <v>161</v>
      </c>
    </row>
    <row r="14" spans="1:13" ht="18" customHeight="1" x14ac:dyDescent="0.25">
      <c r="A14" s="240">
        <v>7</v>
      </c>
      <c r="B14" s="141" t="s">
        <v>396</v>
      </c>
      <c r="C14" s="142" t="s">
        <v>104</v>
      </c>
      <c r="D14" s="173">
        <v>39528</v>
      </c>
      <c r="E14" s="174" t="s">
        <v>273</v>
      </c>
      <c r="F14" s="175" t="s">
        <v>495</v>
      </c>
      <c r="G14" s="175" t="s">
        <v>496</v>
      </c>
      <c r="H14" s="175"/>
      <c r="I14" s="175"/>
      <c r="J14" s="175"/>
      <c r="K14" s="176">
        <v>1.45</v>
      </c>
      <c r="L14" s="243" t="str">
        <f t="shared" si="0"/>
        <v>III A</v>
      </c>
      <c r="M14" s="241" t="s">
        <v>158</v>
      </c>
    </row>
    <row r="15" spans="1:13" ht="18" customHeight="1" x14ac:dyDescent="0.25">
      <c r="A15" s="240">
        <v>10</v>
      </c>
      <c r="B15" s="141" t="s">
        <v>546</v>
      </c>
      <c r="C15" s="142" t="s">
        <v>547</v>
      </c>
      <c r="D15" s="173" t="s">
        <v>196</v>
      </c>
      <c r="E15" s="174" t="s">
        <v>663</v>
      </c>
      <c r="F15" s="175" t="s">
        <v>543</v>
      </c>
      <c r="G15" s="175" t="s">
        <v>496</v>
      </c>
      <c r="H15" s="175"/>
      <c r="I15" s="175"/>
      <c r="J15" s="175"/>
      <c r="K15" s="176">
        <v>1.45</v>
      </c>
      <c r="L15" s="243" t="str">
        <f t="shared" si="0"/>
        <v>III A</v>
      </c>
      <c r="M15" s="241" t="s">
        <v>548</v>
      </c>
    </row>
  </sheetData>
  <mergeCells count="1">
    <mergeCell ref="B4:D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M22"/>
  <sheetViews>
    <sheetView workbookViewId="0">
      <selection activeCell="M31" sqref="M31"/>
    </sheetView>
  </sheetViews>
  <sheetFormatPr defaultColWidth="12.44140625" defaultRowHeight="13.8" x14ac:dyDescent="0.25"/>
  <cols>
    <col min="1" max="1" width="5.33203125" style="159" customWidth="1"/>
    <col min="2" max="2" width="10.5546875" style="159" customWidth="1"/>
    <col min="3" max="3" width="11.33203125" style="159" bestFit="1" customWidth="1"/>
    <col min="4" max="4" width="10.6640625" style="159" bestFit="1" customWidth="1"/>
    <col min="5" max="5" width="22.6640625" style="159" customWidth="1"/>
    <col min="6" max="8" width="5" style="159" customWidth="1"/>
    <col min="9" max="10" width="5.88671875" style="159" customWidth="1"/>
    <col min="11" max="11" width="6.88671875" style="159" customWidth="1"/>
    <col min="12" max="12" width="5.6640625" style="159" customWidth="1"/>
    <col min="13" max="13" width="13.33203125" style="163" bestFit="1" customWidth="1"/>
    <col min="14" max="14" width="6.44140625" style="159" customWidth="1"/>
    <col min="15" max="16384" width="12.44140625" style="159"/>
  </cols>
  <sheetData>
    <row r="1" spans="1:247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247" s="7" customFormat="1" ht="15.6" x14ac:dyDescent="0.25">
      <c r="A2" s="7" t="s">
        <v>406</v>
      </c>
      <c r="C2" s="8"/>
      <c r="D2" s="9"/>
      <c r="E2" s="9"/>
      <c r="F2" s="10"/>
      <c r="G2" s="11"/>
      <c r="H2" s="11"/>
    </row>
    <row r="3" spans="1:247" ht="13.2" x14ac:dyDescent="0.25">
      <c r="A3" s="158"/>
      <c r="B3" s="109"/>
      <c r="C3" s="110"/>
      <c r="D3" s="111"/>
      <c r="E3" s="112"/>
      <c r="F3" s="112"/>
      <c r="G3" s="112"/>
      <c r="H3" s="112"/>
      <c r="I3" s="112"/>
      <c r="J3" s="112"/>
      <c r="K3" s="112"/>
      <c r="L3" s="112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</row>
    <row r="4" spans="1:247" ht="15.6" x14ac:dyDescent="0.25">
      <c r="A4" s="158"/>
      <c r="B4" s="389" t="s">
        <v>491</v>
      </c>
      <c r="C4" s="389"/>
      <c r="D4" s="389"/>
      <c r="E4" s="160"/>
      <c r="F4" s="160"/>
      <c r="G4" s="160"/>
      <c r="H4" s="160"/>
      <c r="I4" s="160"/>
      <c r="J4" s="160"/>
      <c r="K4" s="160"/>
      <c r="L4" s="160"/>
      <c r="M4" s="161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</row>
    <row r="5" spans="1:247" ht="15.6" x14ac:dyDescent="0.25">
      <c r="A5" s="109"/>
      <c r="B5" s="118"/>
      <c r="C5" s="118"/>
      <c r="D5" s="111"/>
      <c r="E5" s="162"/>
      <c r="F5" s="162"/>
      <c r="G5" s="162"/>
      <c r="H5" s="162"/>
      <c r="I5" s="162"/>
      <c r="J5" s="162"/>
      <c r="K5" s="162"/>
      <c r="L5" s="162"/>
      <c r="M5" s="161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</row>
    <row r="6" spans="1:247" ht="14.4" thickBot="1" x14ac:dyDescent="0.3"/>
    <row r="7" spans="1:247" thickBot="1" x14ac:dyDescent="0.3">
      <c r="A7" s="164" t="s">
        <v>180</v>
      </c>
      <c r="B7" s="128" t="s">
        <v>2</v>
      </c>
      <c r="C7" s="129" t="s">
        <v>3</v>
      </c>
      <c r="D7" s="165" t="s">
        <v>4</v>
      </c>
      <c r="E7" s="166" t="s">
        <v>5</v>
      </c>
      <c r="F7" s="167">
        <v>1.65</v>
      </c>
      <c r="G7" s="168">
        <v>1.7</v>
      </c>
      <c r="H7" s="168">
        <v>1.75</v>
      </c>
      <c r="I7" s="168">
        <v>1.85</v>
      </c>
      <c r="J7" s="168">
        <v>1.9</v>
      </c>
      <c r="K7" s="169" t="s">
        <v>492</v>
      </c>
      <c r="L7" s="170" t="s">
        <v>6</v>
      </c>
      <c r="M7" s="171" t="s">
        <v>7</v>
      </c>
    </row>
    <row r="8" spans="1:247" ht="18" customHeight="1" x14ac:dyDescent="0.25">
      <c r="A8" s="172">
        <v>1</v>
      </c>
      <c r="B8" s="141" t="s">
        <v>114</v>
      </c>
      <c r="C8" s="142" t="s">
        <v>493</v>
      </c>
      <c r="D8" s="173">
        <v>39732</v>
      </c>
      <c r="E8" s="174" t="s">
        <v>15</v>
      </c>
      <c r="F8" s="175"/>
      <c r="G8" s="175" t="s">
        <v>494</v>
      </c>
      <c r="H8" s="175" t="s">
        <v>494</v>
      </c>
      <c r="I8" s="175" t="s">
        <v>495</v>
      </c>
      <c r="J8" s="175" t="s">
        <v>496</v>
      </c>
      <c r="K8" s="176">
        <v>1.85</v>
      </c>
      <c r="L8" s="147" t="str">
        <f>IF(ISBLANK(K8),"",IF(K8&gt;=2.03,"KSM",IF(K8&gt;=1.9,"I A",IF(K8&gt;=1.75,"II A",IF(K8&gt;=1.6,"III A",IF(K8&gt;=1.47,"I JA",IF(K8&gt;=1.35,"II JA",IF(K8&gt;=1.25,"III JA"))))))))</f>
        <v>II A</v>
      </c>
      <c r="M8" s="156" t="s">
        <v>81</v>
      </c>
    </row>
    <row r="9" spans="1:247" ht="20.100000000000001" customHeight="1" x14ac:dyDescent="0.25">
      <c r="A9" s="172">
        <v>2</v>
      </c>
      <c r="B9" s="141" t="s">
        <v>497</v>
      </c>
      <c r="C9" s="142" t="s">
        <v>498</v>
      </c>
      <c r="D9" s="173" t="s">
        <v>499</v>
      </c>
      <c r="E9" s="174" t="s">
        <v>663</v>
      </c>
      <c r="F9" s="175" t="s">
        <v>495</v>
      </c>
      <c r="G9" s="175" t="s">
        <v>494</v>
      </c>
      <c r="H9" s="175" t="s">
        <v>496</v>
      </c>
      <c r="I9" s="175"/>
      <c r="J9" s="175"/>
      <c r="K9" s="176">
        <v>1.7</v>
      </c>
      <c r="L9" s="147" t="str">
        <f>IF(ISBLANK(K9),"",IF(K9&gt;=2.03,"KSM",IF(K9&gt;=1.9,"I A",IF(K9&gt;=1.75,"II A",IF(K9&gt;=1.6,"III A",IF(K9&gt;=1.47,"I JA",IF(K9&gt;=1.35,"II JA",IF(K9&gt;=1.25,"III JA"))))))))</f>
        <v>III A</v>
      </c>
      <c r="M9" s="156" t="s">
        <v>224</v>
      </c>
    </row>
    <row r="10" spans="1:247" ht="20.100000000000001" customHeight="1" x14ac:dyDescent="0.25">
      <c r="A10" s="172">
        <v>2</v>
      </c>
      <c r="B10" s="141" t="s">
        <v>500</v>
      </c>
      <c r="C10" s="142" t="s">
        <v>501</v>
      </c>
      <c r="D10" s="173" t="s">
        <v>502</v>
      </c>
      <c r="E10" s="174" t="s">
        <v>128</v>
      </c>
      <c r="F10" s="175" t="s">
        <v>495</v>
      </c>
      <c r="G10" s="175" t="s">
        <v>494</v>
      </c>
      <c r="H10" s="175" t="s">
        <v>496</v>
      </c>
      <c r="I10" s="175"/>
      <c r="J10" s="175"/>
      <c r="K10" s="176">
        <v>1.7</v>
      </c>
      <c r="L10" s="147" t="str">
        <f>IF(ISBLANK(K10),"",IF(K10&gt;=2.03,"KSM",IF(K10&gt;=1.9,"I A",IF(K10&gt;=1.75,"II A",IF(K10&gt;=1.6,"III A",IF(K10&gt;=1.47,"I JA",IF(K10&gt;=1.35,"II JA",IF(K10&gt;=1.25,"III JA"))))))))</f>
        <v>III A</v>
      </c>
      <c r="M10" s="156" t="s">
        <v>134</v>
      </c>
    </row>
    <row r="11" spans="1:247" ht="20.100000000000001" customHeight="1" x14ac:dyDescent="0.25">
      <c r="A11" s="172">
        <v>4</v>
      </c>
      <c r="B11" s="141" t="s">
        <v>503</v>
      </c>
      <c r="C11" s="142" t="s">
        <v>504</v>
      </c>
      <c r="D11" s="173" t="s">
        <v>505</v>
      </c>
      <c r="E11" s="174" t="s">
        <v>326</v>
      </c>
      <c r="F11" s="175" t="s">
        <v>495</v>
      </c>
      <c r="G11" s="175" t="s">
        <v>496</v>
      </c>
      <c r="H11" s="175"/>
      <c r="I11" s="175"/>
      <c r="J11" s="175"/>
      <c r="K11" s="176">
        <v>1.65</v>
      </c>
      <c r="L11" s="147" t="str">
        <f>IF(ISBLANK(K11),"",IF(K11&gt;=2.03,"KSM",IF(K11&gt;=1.9,"I A",IF(K11&gt;=1.75,"II A",IF(K11&gt;=1.6,"III A",IF(K11&gt;=1.47,"I JA",IF(K11&gt;=1.35,"II JA",IF(K11&gt;=1.25,"III JA"))))))))</f>
        <v>III A</v>
      </c>
      <c r="M11" s="156" t="s">
        <v>506</v>
      </c>
    </row>
    <row r="12" spans="1:247" ht="20.100000000000001" customHeight="1" x14ac:dyDescent="0.25">
      <c r="A12" s="172"/>
      <c r="B12" s="141" t="s">
        <v>507</v>
      </c>
      <c r="C12" s="142" t="s">
        <v>508</v>
      </c>
      <c r="D12" s="173" t="s">
        <v>509</v>
      </c>
      <c r="E12" s="174" t="s">
        <v>244</v>
      </c>
      <c r="F12" s="175" t="s">
        <v>496</v>
      </c>
      <c r="G12" s="175"/>
      <c r="H12" s="175"/>
      <c r="I12" s="175"/>
      <c r="J12" s="175"/>
      <c r="K12" s="176"/>
      <c r="L12" s="147" t="str">
        <f>IF(ISBLANK(K12),"",IF(K12&gt;=2.03,"KSM",IF(K12&gt;=1.9,"I A",IF(K12&gt;=1.75,"II A",IF(K12&gt;=1.6,"III A",IF(K12&gt;=1.47,"I JA",IF(K12&gt;=1.35,"II JA",IF(K12&gt;=1.25,"III JA"))))))))</f>
        <v/>
      </c>
      <c r="M12" s="156" t="s">
        <v>245</v>
      </c>
    </row>
    <row r="13" spans="1:247" ht="13.2" x14ac:dyDescent="0.25">
      <c r="M13" s="159"/>
    </row>
    <row r="14" spans="1:247" ht="13.2" x14ac:dyDescent="0.25">
      <c r="M14" s="159"/>
    </row>
    <row r="15" spans="1:247" ht="13.2" x14ac:dyDescent="0.25">
      <c r="M15" s="159"/>
    </row>
    <row r="16" spans="1:247" ht="13.2" x14ac:dyDescent="0.25">
      <c r="M16" s="159"/>
    </row>
    <row r="17" spans="13:13" ht="13.2" x14ac:dyDescent="0.25">
      <c r="M17" s="159"/>
    </row>
    <row r="18" spans="13:13" ht="13.2" x14ac:dyDescent="0.25">
      <c r="M18" s="159"/>
    </row>
    <row r="19" spans="13:13" ht="13.2" x14ac:dyDescent="0.25">
      <c r="M19" s="159"/>
    </row>
    <row r="20" spans="13:13" ht="13.2" x14ac:dyDescent="0.25">
      <c r="M20" s="159"/>
    </row>
    <row r="21" spans="13:13" ht="13.2" x14ac:dyDescent="0.25">
      <c r="M21" s="159"/>
    </row>
    <row r="22" spans="13:13" ht="13.2" x14ac:dyDescent="0.25">
      <c r="M22" s="159"/>
    </row>
  </sheetData>
  <mergeCells count="1">
    <mergeCell ref="B4:D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workbookViewId="0">
      <selection activeCell="N29" sqref="N29"/>
    </sheetView>
  </sheetViews>
  <sheetFormatPr defaultColWidth="12.44140625" defaultRowHeight="13.2" x14ac:dyDescent="0.25"/>
  <cols>
    <col min="1" max="1" width="6.33203125" style="342" customWidth="1"/>
    <col min="2" max="2" width="10.33203125" style="342" customWidth="1"/>
    <col min="3" max="3" width="13.5546875" style="342" customWidth="1"/>
    <col min="4" max="4" width="14.44140625" style="342" customWidth="1"/>
    <col min="5" max="5" width="19.5546875" style="342" customWidth="1"/>
    <col min="6" max="8" width="5.88671875" style="342" customWidth="1"/>
    <col min="9" max="9" width="5.88671875" style="342" hidden="1" customWidth="1"/>
    <col min="10" max="12" width="5.88671875" style="342" customWidth="1"/>
    <col min="13" max="13" width="9" style="342" bestFit="1" customWidth="1"/>
    <col min="14" max="14" width="6.88671875" style="342" customWidth="1"/>
    <col min="15" max="15" width="16.109375" style="342" customWidth="1"/>
    <col min="16" max="16384" width="12.44140625" style="342"/>
  </cols>
  <sheetData>
    <row r="1" spans="1:15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15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15" ht="15.6" x14ac:dyDescent="0.25">
      <c r="A3" s="334"/>
      <c r="B3" s="334"/>
      <c r="C3" s="335"/>
      <c r="D3" s="336"/>
      <c r="E3" s="337"/>
      <c r="F3" s="338"/>
      <c r="G3" s="339"/>
      <c r="H3" s="338"/>
      <c r="I3" s="338"/>
      <c r="J3" s="338"/>
      <c r="K3" s="338"/>
      <c r="L3" s="338"/>
      <c r="M3" s="339"/>
      <c r="N3" s="340"/>
      <c r="O3" s="341"/>
    </row>
    <row r="4" spans="1:15" ht="16.2" thickBot="1" x14ac:dyDescent="0.3">
      <c r="A4" s="343"/>
      <c r="B4" s="390" t="s">
        <v>639</v>
      </c>
      <c r="C4" s="390"/>
      <c r="D4" s="344"/>
      <c r="E4" s="345"/>
      <c r="F4" s="346"/>
      <c r="G4" s="346"/>
      <c r="H4" s="346"/>
      <c r="I4" s="346"/>
      <c r="J4" s="346"/>
      <c r="K4" s="346"/>
      <c r="L4" s="346"/>
      <c r="M4" s="339"/>
      <c r="N4" s="347"/>
      <c r="O4" s="343"/>
    </row>
    <row r="5" spans="1:15" ht="16.2" thickBot="1" x14ac:dyDescent="0.3">
      <c r="A5" s="341"/>
      <c r="B5" s="341"/>
      <c r="C5" s="341"/>
      <c r="D5" s="348"/>
      <c r="E5" s="341"/>
      <c r="F5" s="391" t="s">
        <v>434</v>
      </c>
      <c r="G5" s="392"/>
      <c r="H5" s="392"/>
      <c r="I5" s="392"/>
      <c r="J5" s="392"/>
      <c r="K5" s="392"/>
      <c r="L5" s="393"/>
      <c r="M5" s="339"/>
      <c r="N5" s="349"/>
      <c r="O5" s="341"/>
    </row>
    <row r="6" spans="1:15" ht="22.5" customHeight="1" thickBot="1" x14ac:dyDescent="0.3">
      <c r="A6" s="350" t="s">
        <v>180</v>
      </c>
      <c r="B6" s="351" t="s">
        <v>2</v>
      </c>
      <c r="C6" s="352" t="s">
        <v>3</v>
      </c>
      <c r="D6" s="373" t="s">
        <v>4</v>
      </c>
      <c r="E6" s="374" t="s">
        <v>5</v>
      </c>
      <c r="F6" s="375">
        <v>1</v>
      </c>
      <c r="G6" s="376">
        <v>2</v>
      </c>
      <c r="H6" s="376">
        <v>3</v>
      </c>
      <c r="I6" s="377" t="s">
        <v>435</v>
      </c>
      <c r="J6" s="376">
        <v>4</v>
      </c>
      <c r="K6" s="376">
        <v>5</v>
      </c>
      <c r="L6" s="378">
        <v>6</v>
      </c>
      <c r="M6" s="379" t="s">
        <v>38</v>
      </c>
      <c r="N6" s="380" t="s">
        <v>6</v>
      </c>
      <c r="O6" s="381" t="s">
        <v>7</v>
      </c>
    </row>
    <row r="7" spans="1:15" ht="18" customHeight="1" x14ac:dyDescent="0.3">
      <c r="A7" s="363">
        <v>1</v>
      </c>
      <c r="B7" s="364" t="s">
        <v>22</v>
      </c>
      <c r="C7" s="365" t="s">
        <v>23</v>
      </c>
      <c r="D7" s="366" t="s">
        <v>151</v>
      </c>
      <c r="E7" s="367" t="s">
        <v>288</v>
      </c>
      <c r="F7" s="368" t="s">
        <v>512</v>
      </c>
      <c r="G7" s="368">
        <v>5.6</v>
      </c>
      <c r="H7" s="368">
        <v>5.91</v>
      </c>
      <c r="I7" s="369"/>
      <c r="J7" s="368" t="s">
        <v>512</v>
      </c>
      <c r="K7" s="368">
        <v>5.74</v>
      </c>
      <c r="L7" s="368" t="s">
        <v>512</v>
      </c>
      <c r="M7" s="370">
        <f t="shared" ref="M7:M17" si="0">MAX(F7:H7,J7:L7)</f>
        <v>5.91</v>
      </c>
      <c r="N7" s="371" t="str">
        <f t="shared" ref="N7:N17" si="1">IF(ISBLANK(M7),"",IF(M7&gt;=6,"KSM",IF(M7&gt;=5.6,"I A",IF(M7&gt;=5.15,"II A",IF(M7&gt;=4.6,"III A",IF(M7&gt;=4.2,"I JA",IF(M7&gt;=3.85,"II JA",IF(M7&gt;=3.6,"III JA"))))))))</f>
        <v>I A</v>
      </c>
      <c r="O7" s="372" t="s">
        <v>24</v>
      </c>
    </row>
    <row r="8" spans="1:15" ht="18" customHeight="1" x14ac:dyDescent="0.3">
      <c r="A8" s="353">
        <v>2</v>
      </c>
      <c r="B8" s="354" t="s">
        <v>603</v>
      </c>
      <c r="C8" s="355" t="s">
        <v>640</v>
      </c>
      <c r="D8" s="356" t="s">
        <v>641</v>
      </c>
      <c r="E8" s="357" t="s">
        <v>664</v>
      </c>
      <c r="F8" s="358">
        <v>5.56</v>
      </c>
      <c r="G8" s="358">
        <v>5.67</v>
      </c>
      <c r="H8" s="358">
        <v>5.57</v>
      </c>
      <c r="I8" s="359"/>
      <c r="J8" s="358" t="s">
        <v>512</v>
      </c>
      <c r="K8" s="358" t="s">
        <v>512</v>
      </c>
      <c r="L8" s="358">
        <v>5.57</v>
      </c>
      <c r="M8" s="360">
        <f t="shared" si="0"/>
        <v>5.67</v>
      </c>
      <c r="N8" s="361" t="str">
        <f t="shared" si="1"/>
        <v>I A</v>
      </c>
      <c r="O8" s="362" t="s">
        <v>443</v>
      </c>
    </row>
    <row r="9" spans="1:15" ht="18" customHeight="1" x14ac:dyDescent="0.3">
      <c r="A9" s="353">
        <v>3</v>
      </c>
      <c r="B9" s="354" t="s">
        <v>18</v>
      </c>
      <c r="C9" s="355" t="s">
        <v>529</v>
      </c>
      <c r="D9" s="356">
        <v>39729</v>
      </c>
      <c r="E9" s="357" t="s">
        <v>530</v>
      </c>
      <c r="F9" s="358">
        <v>5.09</v>
      </c>
      <c r="G9" s="358">
        <v>5.12</v>
      </c>
      <c r="H9" s="358">
        <v>5.07</v>
      </c>
      <c r="I9" s="359"/>
      <c r="J9" s="358">
        <v>4.9400000000000004</v>
      </c>
      <c r="K9" s="358">
        <v>5.0999999999999996</v>
      </c>
      <c r="L9" s="358">
        <v>4.5</v>
      </c>
      <c r="M9" s="360">
        <f t="shared" si="0"/>
        <v>5.12</v>
      </c>
      <c r="N9" s="361" t="str">
        <f t="shared" si="1"/>
        <v>III A</v>
      </c>
      <c r="O9" s="362" t="s">
        <v>531</v>
      </c>
    </row>
    <row r="10" spans="1:15" ht="18" customHeight="1" x14ac:dyDescent="0.3">
      <c r="A10" s="353">
        <v>4</v>
      </c>
      <c r="B10" s="354" t="s">
        <v>642</v>
      </c>
      <c r="C10" s="355" t="s">
        <v>445</v>
      </c>
      <c r="D10" s="356" t="s">
        <v>446</v>
      </c>
      <c r="E10" s="357" t="s">
        <v>664</v>
      </c>
      <c r="F10" s="358">
        <v>4.88</v>
      </c>
      <c r="G10" s="358">
        <v>5.09</v>
      </c>
      <c r="H10" s="358">
        <v>5.04</v>
      </c>
      <c r="I10" s="359"/>
      <c r="J10" s="358">
        <v>4.93</v>
      </c>
      <c r="K10" s="358">
        <v>5.04</v>
      </c>
      <c r="L10" s="358">
        <v>5.04</v>
      </c>
      <c r="M10" s="360">
        <f t="shared" si="0"/>
        <v>5.09</v>
      </c>
      <c r="N10" s="361" t="str">
        <f t="shared" si="1"/>
        <v>III A</v>
      </c>
      <c r="O10" s="362" t="s">
        <v>126</v>
      </c>
    </row>
    <row r="11" spans="1:15" ht="18" customHeight="1" x14ac:dyDescent="0.3">
      <c r="A11" s="353">
        <v>5</v>
      </c>
      <c r="B11" s="354" t="s">
        <v>436</v>
      </c>
      <c r="C11" s="355" t="s">
        <v>437</v>
      </c>
      <c r="D11" s="356" t="s">
        <v>438</v>
      </c>
      <c r="E11" s="357" t="s">
        <v>288</v>
      </c>
      <c r="F11" s="358" t="s">
        <v>512</v>
      </c>
      <c r="G11" s="358">
        <v>5.07</v>
      </c>
      <c r="H11" s="358">
        <v>5.05</v>
      </c>
      <c r="I11" s="359"/>
      <c r="J11" s="358" t="s">
        <v>512</v>
      </c>
      <c r="K11" s="358" t="s">
        <v>512</v>
      </c>
      <c r="L11" s="358" t="s">
        <v>512</v>
      </c>
      <c r="M11" s="360">
        <f t="shared" si="0"/>
        <v>5.07</v>
      </c>
      <c r="N11" s="361" t="str">
        <f t="shared" si="1"/>
        <v>III A</v>
      </c>
      <c r="O11" s="362" t="s">
        <v>50</v>
      </c>
    </row>
    <row r="12" spans="1:15" ht="18" customHeight="1" x14ac:dyDescent="0.3">
      <c r="A12" s="353">
        <v>6</v>
      </c>
      <c r="B12" s="354" t="s">
        <v>585</v>
      </c>
      <c r="C12" s="355" t="s">
        <v>643</v>
      </c>
      <c r="D12" s="356" t="s">
        <v>644</v>
      </c>
      <c r="E12" s="357" t="s">
        <v>288</v>
      </c>
      <c r="F12" s="358">
        <v>4.8899999999999997</v>
      </c>
      <c r="G12" s="358">
        <v>4.92</v>
      </c>
      <c r="H12" s="358">
        <v>4.93</v>
      </c>
      <c r="I12" s="359"/>
      <c r="J12" s="358">
        <v>4.71</v>
      </c>
      <c r="K12" s="358">
        <v>4.78</v>
      </c>
      <c r="L12" s="358" t="s">
        <v>512</v>
      </c>
      <c r="M12" s="360">
        <f t="shared" si="0"/>
        <v>4.93</v>
      </c>
      <c r="N12" s="361" t="str">
        <f t="shared" si="1"/>
        <v>III A</v>
      </c>
      <c r="O12" s="362" t="s">
        <v>645</v>
      </c>
    </row>
    <row r="13" spans="1:15" ht="18" customHeight="1" x14ac:dyDescent="0.3">
      <c r="A13" s="353">
        <v>7</v>
      </c>
      <c r="B13" s="354" t="s">
        <v>449</v>
      </c>
      <c r="C13" s="355" t="s">
        <v>450</v>
      </c>
      <c r="D13" s="356" t="s">
        <v>451</v>
      </c>
      <c r="E13" s="357" t="s">
        <v>252</v>
      </c>
      <c r="F13" s="358">
        <v>4.9000000000000004</v>
      </c>
      <c r="G13" s="358" t="s">
        <v>512</v>
      </c>
      <c r="H13" s="358">
        <v>4.46</v>
      </c>
      <c r="I13" s="359"/>
      <c r="J13" s="358">
        <v>4.8899999999999997</v>
      </c>
      <c r="K13" s="358">
        <v>4.87</v>
      </c>
      <c r="L13" s="358">
        <v>4.88</v>
      </c>
      <c r="M13" s="360">
        <f t="shared" si="0"/>
        <v>4.9000000000000004</v>
      </c>
      <c r="N13" s="361" t="str">
        <f t="shared" si="1"/>
        <v>III A</v>
      </c>
      <c r="O13" s="362" t="s">
        <v>452</v>
      </c>
    </row>
    <row r="14" spans="1:15" ht="18" customHeight="1" x14ac:dyDescent="0.3">
      <c r="A14" s="353">
        <v>8</v>
      </c>
      <c r="B14" s="354" t="s">
        <v>53</v>
      </c>
      <c r="C14" s="355" t="s">
        <v>646</v>
      </c>
      <c r="D14" s="356">
        <v>39763</v>
      </c>
      <c r="E14" s="357" t="s">
        <v>288</v>
      </c>
      <c r="F14" s="358" t="s">
        <v>512</v>
      </c>
      <c r="G14" s="358" t="s">
        <v>512</v>
      </c>
      <c r="H14" s="358">
        <v>4.3499999999999996</v>
      </c>
      <c r="I14" s="359"/>
      <c r="J14" s="358">
        <v>4.2699999999999996</v>
      </c>
      <c r="K14" s="358" t="s">
        <v>512</v>
      </c>
      <c r="L14" s="358">
        <v>4.4400000000000004</v>
      </c>
      <c r="M14" s="360">
        <f t="shared" si="0"/>
        <v>4.4400000000000004</v>
      </c>
      <c r="N14" s="361" t="str">
        <f t="shared" si="1"/>
        <v>I JA</v>
      </c>
      <c r="O14" s="362" t="s">
        <v>50</v>
      </c>
    </row>
    <row r="15" spans="1:15" ht="18" customHeight="1" x14ac:dyDescent="0.3">
      <c r="A15" s="353">
        <v>9</v>
      </c>
      <c r="B15" s="354" t="s">
        <v>544</v>
      </c>
      <c r="C15" s="355" t="s">
        <v>647</v>
      </c>
      <c r="D15" s="356">
        <v>39426</v>
      </c>
      <c r="E15" s="357" t="s">
        <v>271</v>
      </c>
      <c r="F15" s="358">
        <v>4.26</v>
      </c>
      <c r="G15" s="358">
        <v>3.73</v>
      </c>
      <c r="H15" s="358">
        <v>4.07</v>
      </c>
      <c r="I15" s="359"/>
      <c r="J15" s="358"/>
      <c r="K15" s="358"/>
      <c r="L15" s="358"/>
      <c r="M15" s="360">
        <f t="shared" si="0"/>
        <v>4.26</v>
      </c>
      <c r="N15" s="361" t="str">
        <f t="shared" si="1"/>
        <v>I JA</v>
      </c>
      <c r="O15" s="362" t="s">
        <v>448</v>
      </c>
    </row>
    <row r="16" spans="1:15" ht="18" customHeight="1" x14ac:dyDescent="0.3">
      <c r="A16" s="353">
        <v>10</v>
      </c>
      <c r="B16" s="354" t="s">
        <v>16</v>
      </c>
      <c r="C16" s="355" t="s">
        <v>309</v>
      </c>
      <c r="D16" s="356" t="s">
        <v>310</v>
      </c>
      <c r="E16" s="357" t="s">
        <v>11</v>
      </c>
      <c r="F16" s="358">
        <v>4.26</v>
      </c>
      <c r="G16" s="358">
        <v>3.97</v>
      </c>
      <c r="H16" s="358">
        <v>4.1399999999999997</v>
      </c>
      <c r="I16" s="359"/>
      <c r="J16" s="358"/>
      <c r="K16" s="358"/>
      <c r="L16" s="358"/>
      <c r="M16" s="360">
        <f t="shared" si="0"/>
        <v>4.26</v>
      </c>
      <c r="N16" s="361" t="str">
        <f t="shared" si="1"/>
        <v>I JA</v>
      </c>
      <c r="O16" s="362" t="s">
        <v>266</v>
      </c>
    </row>
    <row r="17" spans="1:15" ht="18" customHeight="1" x14ac:dyDescent="0.3">
      <c r="A17" s="353">
        <v>11</v>
      </c>
      <c r="B17" s="354" t="s">
        <v>546</v>
      </c>
      <c r="C17" s="355" t="s">
        <v>547</v>
      </c>
      <c r="D17" s="356" t="s">
        <v>196</v>
      </c>
      <c r="E17" s="357" t="s">
        <v>663</v>
      </c>
      <c r="F17" s="358">
        <v>4.22</v>
      </c>
      <c r="G17" s="358">
        <v>3.8</v>
      </c>
      <c r="H17" s="358">
        <v>3.83</v>
      </c>
      <c r="I17" s="359"/>
      <c r="J17" s="358"/>
      <c r="K17" s="358"/>
      <c r="L17" s="358"/>
      <c r="M17" s="360">
        <f t="shared" si="0"/>
        <v>4.22</v>
      </c>
      <c r="N17" s="361" t="str">
        <f t="shared" si="1"/>
        <v>I JA</v>
      </c>
      <c r="O17" s="362" t="s">
        <v>548</v>
      </c>
    </row>
  </sheetData>
  <mergeCells count="2">
    <mergeCell ref="B4:C4"/>
    <mergeCell ref="F5:L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2"/>
  <sheetViews>
    <sheetView workbookViewId="0">
      <selection activeCell="Q36" sqref="Q36"/>
    </sheetView>
  </sheetViews>
  <sheetFormatPr defaultRowHeight="13.2" x14ac:dyDescent="0.25"/>
  <cols>
    <col min="1" max="1" width="5.33203125" style="177" customWidth="1"/>
    <col min="2" max="2" width="5.33203125" style="177" hidden="1" customWidth="1"/>
    <col min="3" max="3" width="15.6640625" style="177" customWidth="1"/>
    <col min="4" max="4" width="14.44140625" style="177" customWidth="1"/>
    <col min="5" max="5" width="10.6640625" style="192" customWidth="1"/>
    <col min="6" max="6" width="19" style="217" customWidth="1"/>
    <col min="7" max="9" width="5.88671875" style="218" customWidth="1"/>
    <col min="10" max="10" width="5.88671875" style="218" hidden="1" customWidth="1"/>
    <col min="11" max="13" width="5.88671875" style="218" customWidth="1"/>
    <col min="14" max="14" width="9" style="182" bestFit="1" customWidth="1"/>
    <col min="15" max="15" width="7" style="183" customWidth="1"/>
    <col min="16" max="16" width="22.44140625" style="184" bestFit="1" customWidth="1"/>
  </cols>
  <sheetData>
    <row r="1" spans="1:16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16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16" s="184" customFormat="1" ht="12" customHeight="1" x14ac:dyDescent="0.25">
      <c r="A3" s="177"/>
      <c r="B3" s="177"/>
      <c r="C3" s="177"/>
      <c r="D3" s="178"/>
      <c r="E3" s="179"/>
      <c r="F3" s="180"/>
      <c r="G3" s="181"/>
      <c r="H3" s="181"/>
      <c r="I3" s="181"/>
      <c r="J3" s="181"/>
      <c r="K3" s="181"/>
      <c r="L3" s="181"/>
      <c r="M3" s="181"/>
      <c r="N3" s="182"/>
      <c r="O3" s="183"/>
    </row>
    <row r="4" spans="1:16" s="185" customFormat="1" ht="16.2" thickBot="1" x14ac:dyDescent="0.3">
      <c r="C4" s="186" t="s">
        <v>511</v>
      </c>
      <c r="E4" s="187"/>
      <c r="F4" s="188"/>
      <c r="G4" s="189"/>
      <c r="H4" s="189"/>
      <c r="I4" s="189"/>
      <c r="J4" s="189"/>
      <c r="K4" s="189"/>
      <c r="L4" s="189"/>
      <c r="M4" s="189"/>
      <c r="N4" s="190"/>
      <c r="O4" s="191"/>
    </row>
    <row r="5" spans="1:16" s="184" customFormat="1" ht="10.8" thickBot="1" x14ac:dyDescent="0.3">
      <c r="E5" s="192"/>
      <c r="G5" s="394" t="s">
        <v>434</v>
      </c>
      <c r="H5" s="395"/>
      <c r="I5" s="395"/>
      <c r="J5" s="395"/>
      <c r="K5" s="395"/>
      <c r="L5" s="395"/>
      <c r="M5" s="396"/>
      <c r="N5" s="193"/>
      <c r="O5" s="194"/>
    </row>
    <row r="6" spans="1:16" s="206" customFormat="1" ht="19.5" customHeight="1" thickBot="1" x14ac:dyDescent="0.3">
      <c r="A6" s="60" t="s">
        <v>180</v>
      </c>
      <c r="B6" s="61"/>
      <c r="C6" s="195" t="s">
        <v>2</v>
      </c>
      <c r="D6" s="196" t="s">
        <v>3</v>
      </c>
      <c r="E6" s="197" t="s">
        <v>4</v>
      </c>
      <c r="F6" s="198" t="s">
        <v>5</v>
      </c>
      <c r="G6" s="199">
        <v>1</v>
      </c>
      <c r="H6" s="200">
        <v>2</v>
      </c>
      <c r="I6" s="200">
        <v>3</v>
      </c>
      <c r="J6" s="201" t="s">
        <v>435</v>
      </c>
      <c r="K6" s="200">
        <v>4</v>
      </c>
      <c r="L6" s="200">
        <v>5</v>
      </c>
      <c r="M6" s="202">
        <v>6</v>
      </c>
      <c r="N6" s="203" t="s">
        <v>38</v>
      </c>
      <c r="O6" s="204" t="s">
        <v>6</v>
      </c>
      <c r="P6" s="205" t="s">
        <v>7</v>
      </c>
    </row>
    <row r="7" spans="1:16" s="177" customFormat="1" ht="18" customHeight="1" x14ac:dyDescent="0.3">
      <c r="A7" s="207">
        <v>1</v>
      </c>
      <c r="B7" s="208"/>
      <c r="C7" s="91" t="s">
        <v>187</v>
      </c>
      <c r="D7" s="209" t="s">
        <v>186</v>
      </c>
      <c r="E7" s="210" t="s">
        <v>375</v>
      </c>
      <c r="F7" s="211" t="s">
        <v>273</v>
      </c>
      <c r="G7" s="212">
        <v>6.68</v>
      </c>
      <c r="H7" s="213" t="s">
        <v>512</v>
      </c>
      <c r="I7" s="213">
        <v>6.78</v>
      </c>
      <c r="J7" s="213"/>
      <c r="K7" s="213" t="s">
        <v>512</v>
      </c>
      <c r="L7" s="213">
        <v>6.74</v>
      </c>
      <c r="M7" s="213">
        <v>6.78</v>
      </c>
      <c r="N7" s="214">
        <f t="shared" ref="N7:N20" si="0">MAX(G7:J7,K7:M7)</f>
        <v>6.78</v>
      </c>
      <c r="O7" s="215" t="str">
        <f t="shared" ref="O7:O19" si="1">IF(ISBLANK(N7),"",IF(N7&gt;=7.2,"KSM",IF(N7&gt;=6.7,"I A",IF(N7&gt;=6.2,"II A",IF(N7&gt;=5.6,"III A",IF(N7&gt;=5,"I JA",IF(N7&gt;=4.45,"II JA",IF(N7&gt;=4,"III JA"))))))))</f>
        <v>I A</v>
      </c>
      <c r="P7" s="216" t="s">
        <v>274</v>
      </c>
    </row>
    <row r="8" spans="1:16" s="177" customFormat="1" ht="18" customHeight="1" x14ac:dyDescent="0.3">
      <c r="A8" s="207">
        <v>2</v>
      </c>
      <c r="B8" s="208"/>
      <c r="C8" s="91" t="s">
        <v>513</v>
      </c>
      <c r="D8" s="209" t="s">
        <v>111</v>
      </c>
      <c r="E8" s="210" t="s">
        <v>514</v>
      </c>
      <c r="F8" s="211" t="s">
        <v>273</v>
      </c>
      <c r="G8" s="212">
        <v>6.4</v>
      </c>
      <c r="H8" s="213">
        <v>6.51</v>
      </c>
      <c r="I8" s="213" t="s">
        <v>512</v>
      </c>
      <c r="J8" s="213"/>
      <c r="K8" s="213">
        <v>6.37</v>
      </c>
      <c r="L8" s="213">
        <v>6.52</v>
      </c>
      <c r="M8" s="213">
        <v>6.51</v>
      </c>
      <c r="N8" s="214">
        <f t="shared" si="0"/>
        <v>6.52</v>
      </c>
      <c r="O8" s="215" t="str">
        <f t="shared" si="1"/>
        <v>II A</v>
      </c>
      <c r="P8" s="216" t="s">
        <v>471</v>
      </c>
    </row>
    <row r="9" spans="1:16" s="177" customFormat="1" ht="18" customHeight="1" x14ac:dyDescent="0.3">
      <c r="A9" s="207">
        <v>3</v>
      </c>
      <c r="B9" s="208"/>
      <c r="C9" s="91" t="s">
        <v>463</v>
      </c>
      <c r="D9" s="209" t="s">
        <v>464</v>
      </c>
      <c r="E9" s="210" t="s">
        <v>465</v>
      </c>
      <c r="F9" s="211" t="s">
        <v>657</v>
      </c>
      <c r="G9" s="212">
        <v>5.7</v>
      </c>
      <c r="H9" s="213">
        <v>5.62</v>
      </c>
      <c r="I9" s="213">
        <v>5.92</v>
      </c>
      <c r="J9" s="213"/>
      <c r="K9" s="213">
        <v>5.86</v>
      </c>
      <c r="L9" s="213">
        <v>6.12</v>
      </c>
      <c r="M9" s="213">
        <v>6.26</v>
      </c>
      <c r="N9" s="214">
        <f t="shared" si="0"/>
        <v>6.26</v>
      </c>
      <c r="O9" s="215" t="str">
        <f t="shared" si="1"/>
        <v>II A</v>
      </c>
      <c r="P9" s="216" t="s">
        <v>58</v>
      </c>
    </row>
    <row r="10" spans="1:16" s="177" customFormat="1" ht="18" customHeight="1" x14ac:dyDescent="0.3">
      <c r="A10" s="207">
        <v>4</v>
      </c>
      <c r="B10" s="208"/>
      <c r="C10" s="91" t="s">
        <v>28</v>
      </c>
      <c r="D10" s="209" t="s">
        <v>118</v>
      </c>
      <c r="E10" s="210" t="s">
        <v>146</v>
      </c>
      <c r="F10" s="211" t="s">
        <v>288</v>
      </c>
      <c r="G10" s="212">
        <v>6.03</v>
      </c>
      <c r="H10" s="213">
        <v>5.85</v>
      </c>
      <c r="I10" s="213">
        <v>6.14</v>
      </c>
      <c r="J10" s="213"/>
      <c r="K10" s="213">
        <v>5.82</v>
      </c>
      <c r="L10" s="213">
        <v>5.74</v>
      </c>
      <c r="M10" s="213" t="s">
        <v>512</v>
      </c>
      <c r="N10" s="214">
        <f t="shared" si="0"/>
        <v>6.14</v>
      </c>
      <c r="O10" s="215" t="str">
        <f t="shared" si="1"/>
        <v>III A</v>
      </c>
      <c r="P10" s="216" t="s">
        <v>147</v>
      </c>
    </row>
    <row r="11" spans="1:16" s="177" customFormat="1" ht="18" customHeight="1" x14ac:dyDescent="0.3">
      <c r="A11" s="207">
        <v>5</v>
      </c>
      <c r="B11" s="208"/>
      <c r="C11" s="91" t="s">
        <v>472</v>
      </c>
      <c r="D11" s="209" t="s">
        <v>473</v>
      </c>
      <c r="E11" s="210" t="s">
        <v>474</v>
      </c>
      <c r="F11" s="211" t="s">
        <v>657</v>
      </c>
      <c r="G11" s="212">
        <v>5.74</v>
      </c>
      <c r="H11" s="213">
        <v>5.9</v>
      </c>
      <c r="I11" s="213">
        <v>5.86</v>
      </c>
      <c r="J11" s="213"/>
      <c r="K11" s="213">
        <v>6.13</v>
      </c>
      <c r="L11" s="213" t="s">
        <v>512</v>
      </c>
      <c r="M11" s="213">
        <v>6.14</v>
      </c>
      <c r="N11" s="214">
        <f t="shared" si="0"/>
        <v>6.14</v>
      </c>
      <c r="O11" s="215" t="str">
        <f t="shared" si="1"/>
        <v>III A</v>
      </c>
      <c r="P11" s="216" t="s">
        <v>58</v>
      </c>
    </row>
    <row r="12" spans="1:16" s="177" customFormat="1" ht="18" customHeight="1" x14ac:dyDescent="0.3">
      <c r="A12" s="207">
        <v>6</v>
      </c>
      <c r="B12" s="208"/>
      <c r="C12" s="91" t="s">
        <v>515</v>
      </c>
      <c r="D12" s="209" t="s">
        <v>516</v>
      </c>
      <c r="E12" s="210" t="s">
        <v>517</v>
      </c>
      <c r="F12" s="211" t="s">
        <v>244</v>
      </c>
      <c r="G12" s="212">
        <v>6.13</v>
      </c>
      <c r="H12" s="213">
        <v>6.07</v>
      </c>
      <c r="I12" s="213">
        <v>4.88</v>
      </c>
      <c r="J12" s="213"/>
      <c r="K12" s="213" t="s">
        <v>512</v>
      </c>
      <c r="L12" s="213">
        <v>6.1</v>
      </c>
      <c r="M12" s="213">
        <v>5.55</v>
      </c>
      <c r="N12" s="214">
        <f t="shared" si="0"/>
        <v>6.13</v>
      </c>
      <c r="O12" s="215" t="str">
        <f t="shared" si="1"/>
        <v>III A</v>
      </c>
      <c r="P12" s="216" t="s">
        <v>245</v>
      </c>
    </row>
    <row r="13" spans="1:16" s="177" customFormat="1" ht="18" customHeight="1" x14ac:dyDescent="0.3">
      <c r="A13" s="207">
        <v>7</v>
      </c>
      <c r="B13" s="208"/>
      <c r="C13" s="91" t="s">
        <v>518</v>
      </c>
      <c r="D13" s="209" t="s">
        <v>519</v>
      </c>
      <c r="E13" s="210" t="s">
        <v>520</v>
      </c>
      <c r="F13" s="211" t="s">
        <v>664</v>
      </c>
      <c r="G13" s="212">
        <v>5.38</v>
      </c>
      <c r="H13" s="213">
        <v>5.62</v>
      </c>
      <c r="I13" s="213">
        <v>5.87</v>
      </c>
      <c r="J13" s="213"/>
      <c r="K13" s="213">
        <v>5.36</v>
      </c>
      <c r="L13" s="213">
        <v>5.57</v>
      </c>
      <c r="M13" s="213">
        <v>5.49</v>
      </c>
      <c r="N13" s="214">
        <f t="shared" si="0"/>
        <v>5.87</v>
      </c>
      <c r="O13" s="215" t="str">
        <f t="shared" si="1"/>
        <v>III A</v>
      </c>
      <c r="P13" s="216" t="s">
        <v>443</v>
      </c>
    </row>
    <row r="14" spans="1:16" s="177" customFormat="1" ht="18" customHeight="1" x14ac:dyDescent="0.3">
      <c r="A14" s="207">
        <v>8</v>
      </c>
      <c r="B14" s="208"/>
      <c r="C14" s="91" t="s">
        <v>466</v>
      </c>
      <c r="D14" s="209" t="s">
        <v>467</v>
      </c>
      <c r="E14" s="210">
        <v>39515</v>
      </c>
      <c r="F14" s="211" t="s">
        <v>56</v>
      </c>
      <c r="G14" s="212">
        <v>5.79</v>
      </c>
      <c r="H14" s="213">
        <v>5.65</v>
      </c>
      <c r="I14" s="213">
        <v>5.81</v>
      </c>
      <c r="J14" s="213"/>
      <c r="K14" s="213">
        <v>5.75</v>
      </c>
      <c r="L14" s="213" t="s">
        <v>512</v>
      </c>
      <c r="M14" s="213">
        <v>5.59</v>
      </c>
      <c r="N14" s="214">
        <f t="shared" si="0"/>
        <v>5.81</v>
      </c>
      <c r="O14" s="215" t="str">
        <f t="shared" si="1"/>
        <v>III A</v>
      </c>
      <c r="P14" s="216" t="s">
        <v>55</v>
      </c>
    </row>
    <row r="15" spans="1:16" s="177" customFormat="1" ht="18" customHeight="1" x14ac:dyDescent="0.3">
      <c r="A15" s="207">
        <v>9</v>
      </c>
      <c r="B15" s="208"/>
      <c r="C15" s="91" t="s">
        <v>32</v>
      </c>
      <c r="D15" s="209" t="s">
        <v>116</v>
      </c>
      <c r="E15" s="210" t="s">
        <v>521</v>
      </c>
      <c r="F15" s="211" t="s">
        <v>288</v>
      </c>
      <c r="G15" s="212" t="s">
        <v>512</v>
      </c>
      <c r="H15" s="213">
        <v>5.78</v>
      </c>
      <c r="I15" s="213" t="s">
        <v>512</v>
      </c>
      <c r="J15" s="213"/>
      <c r="K15" s="213"/>
      <c r="L15" s="213"/>
      <c r="M15" s="213"/>
      <c r="N15" s="214">
        <f t="shared" si="0"/>
        <v>5.78</v>
      </c>
      <c r="O15" s="215" t="str">
        <f t="shared" si="1"/>
        <v>III A</v>
      </c>
      <c r="P15" s="216" t="s">
        <v>50</v>
      </c>
    </row>
    <row r="16" spans="1:16" s="177" customFormat="1" ht="18" customHeight="1" x14ac:dyDescent="0.3">
      <c r="A16" s="207">
        <v>10</v>
      </c>
      <c r="B16" s="208"/>
      <c r="C16" s="91" t="s">
        <v>478</v>
      </c>
      <c r="D16" s="209" t="s">
        <v>479</v>
      </c>
      <c r="E16" s="210" t="s">
        <v>480</v>
      </c>
      <c r="F16" s="211" t="s">
        <v>288</v>
      </c>
      <c r="G16" s="212">
        <v>3.76</v>
      </c>
      <c r="H16" s="213" t="s">
        <v>512</v>
      </c>
      <c r="I16" s="213">
        <v>5.66</v>
      </c>
      <c r="J16" s="213"/>
      <c r="K16" s="213"/>
      <c r="L16" s="213"/>
      <c r="M16" s="213"/>
      <c r="N16" s="214">
        <f t="shared" si="0"/>
        <v>5.66</v>
      </c>
      <c r="O16" s="215" t="str">
        <f t="shared" si="1"/>
        <v>III A</v>
      </c>
      <c r="P16" s="216" t="s">
        <v>481</v>
      </c>
    </row>
    <row r="17" spans="1:16" s="177" customFormat="1" ht="18" customHeight="1" x14ac:dyDescent="0.3">
      <c r="A17" s="207">
        <v>11</v>
      </c>
      <c r="B17" s="208"/>
      <c r="C17" s="91" t="s">
        <v>267</v>
      </c>
      <c r="D17" s="209" t="s">
        <v>185</v>
      </c>
      <c r="E17" s="210">
        <v>39540</v>
      </c>
      <c r="F17" s="211" t="s">
        <v>661</v>
      </c>
      <c r="G17" s="212">
        <v>4.07</v>
      </c>
      <c r="H17" s="213">
        <v>5.47</v>
      </c>
      <c r="I17" s="213">
        <v>5.41</v>
      </c>
      <c r="J17" s="213"/>
      <c r="K17" s="213"/>
      <c r="L17" s="213"/>
      <c r="M17" s="213"/>
      <c r="N17" s="214">
        <f t="shared" si="0"/>
        <v>5.47</v>
      </c>
      <c r="O17" s="215" t="str">
        <f t="shared" si="1"/>
        <v>I JA</v>
      </c>
      <c r="P17" s="216" t="s">
        <v>262</v>
      </c>
    </row>
    <row r="18" spans="1:16" s="177" customFormat="1" ht="18" customHeight="1" x14ac:dyDescent="0.3">
      <c r="A18" s="207">
        <v>12</v>
      </c>
      <c r="B18" s="208"/>
      <c r="C18" s="91" t="s">
        <v>482</v>
      </c>
      <c r="D18" s="209" t="s">
        <v>483</v>
      </c>
      <c r="E18" s="210" t="s">
        <v>484</v>
      </c>
      <c r="F18" s="211" t="s">
        <v>664</v>
      </c>
      <c r="G18" s="212">
        <v>5.09</v>
      </c>
      <c r="H18" s="213">
        <v>5.01</v>
      </c>
      <c r="I18" s="213">
        <v>5.29</v>
      </c>
      <c r="J18" s="213"/>
      <c r="K18" s="213"/>
      <c r="L18" s="213"/>
      <c r="M18" s="213"/>
      <c r="N18" s="214">
        <f t="shared" si="0"/>
        <v>5.29</v>
      </c>
      <c r="O18" s="215" t="str">
        <f t="shared" si="1"/>
        <v>I JA</v>
      </c>
      <c r="P18" s="216" t="s">
        <v>443</v>
      </c>
    </row>
    <row r="19" spans="1:16" s="177" customFormat="1" ht="18" customHeight="1" x14ac:dyDescent="0.3">
      <c r="A19" s="207">
        <v>13</v>
      </c>
      <c r="B19" s="208"/>
      <c r="C19" s="91" t="s">
        <v>475</v>
      </c>
      <c r="D19" s="209" t="s">
        <v>476</v>
      </c>
      <c r="E19" s="210">
        <v>39590</v>
      </c>
      <c r="F19" s="211" t="s">
        <v>288</v>
      </c>
      <c r="G19" s="212">
        <v>5.28</v>
      </c>
      <c r="H19" s="213">
        <v>5.15</v>
      </c>
      <c r="I19" s="213">
        <v>5.13</v>
      </c>
      <c r="J19" s="213"/>
      <c r="K19" s="213"/>
      <c r="L19" s="213"/>
      <c r="M19" s="213"/>
      <c r="N19" s="214">
        <f t="shared" si="0"/>
        <v>5.28</v>
      </c>
      <c r="O19" s="215" t="str">
        <f t="shared" si="1"/>
        <v>I JA</v>
      </c>
      <c r="P19" s="216" t="s">
        <v>477</v>
      </c>
    </row>
    <row r="20" spans="1:16" s="177" customFormat="1" ht="18" customHeight="1" x14ac:dyDescent="0.3">
      <c r="A20" s="207"/>
      <c r="B20" s="208"/>
      <c r="C20" s="91" t="s">
        <v>468</v>
      </c>
      <c r="D20" s="209" t="s">
        <v>469</v>
      </c>
      <c r="E20" s="210" t="s">
        <v>470</v>
      </c>
      <c r="F20" s="211" t="s">
        <v>273</v>
      </c>
      <c r="G20" s="212" t="s">
        <v>512</v>
      </c>
      <c r="H20" s="213" t="s">
        <v>512</v>
      </c>
      <c r="I20" s="213" t="s">
        <v>512</v>
      </c>
      <c r="J20" s="213"/>
      <c r="K20" s="213"/>
      <c r="L20" s="213"/>
      <c r="M20" s="213"/>
      <c r="N20" s="214">
        <f t="shared" si="0"/>
        <v>0</v>
      </c>
      <c r="O20" s="215"/>
      <c r="P20" s="216" t="s">
        <v>471</v>
      </c>
    </row>
    <row r="21" spans="1:16" s="177" customFormat="1" ht="18" customHeight="1" x14ac:dyDescent="0.3">
      <c r="A21" s="207"/>
      <c r="B21" s="208"/>
      <c r="C21" s="91" t="s">
        <v>489</v>
      </c>
      <c r="D21" s="209" t="s">
        <v>490</v>
      </c>
      <c r="E21" s="210">
        <v>39261</v>
      </c>
      <c r="F21" s="211" t="s">
        <v>56</v>
      </c>
      <c r="G21" s="212"/>
      <c r="H21" s="213"/>
      <c r="I21" s="213"/>
      <c r="J21" s="213"/>
      <c r="K21" s="213"/>
      <c r="L21" s="213"/>
      <c r="M21" s="213"/>
      <c r="N21" s="214" t="s">
        <v>419</v>
      </c>
      <c r="O21" s="215"/>
      <c r="P21" s="216" t="s">
        <v>488</v>
      </c>
    </row>
    <row r="22" spans="1:16" s="177" customFormat="1" ht="18" customHeight="1" x14ac:dyDescent="0.3">
      <c r="A22" s="207"/>
      <c r="B22" s="208"/>
      <c r="C22" s="91" t="s">
        <v>486</v>
      </c>
      <c r="D22" s="209" t="s">
        <v>487</v>
      </c>
      <c r="E22" s="210" t="s">
        <v>470</v>
      </c>
      <c r="F22" s="211" t="s">
        <v>56</v>
      </c>
      <c r="G22" s="212"/>
      <c r="H22" s="213"/>
      <c r="I22" s="213"/>
      <c r="J22" s="213"/>
      <c r="K22" s="213"/>
      <c r="L22" s="213"/>
      <c r="M22" s="213"/>
      <c r="N22" s="214" t="s">
        <v>419</v>
      </c>
      <c r="O22" s="215"/>
      <c r="P22" s="216" t="s">
        <v>488</v>
      </c>
    </row>
  </sheetData>
  <mergeCells count="1">
    <mergeCell ref="G5:M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9"/>
  <sheetViews>
    <sheetView workbookViewId="0">
      <selection activeCell="C18" sqref="C18"/>
    </sheetView>
  </sheetViews>
  <sheetFormatPr defaultColWidth="9.109375" defaultRowHeight="13.2" x14ac:dyDescent="0.25"/>
  <cols>
    <col min="1" max="1" width="5.33203125" style="109" customWidth="1"/>
    <col min="2" max="2" width="5.33203125" style="109" hidden="1" customWidth="1"/>
    <col min="3" max="3" width="11.88671875" style="109" customWidth="1"/>
    <col min="4" max="4" width="13.6640625" style="109" customWidth="1"/>
    <col min="5" max="5" width="12.109375" style="124" customWidth="1"/>
    <col min="6" max="6" width="19.5546875" style="151" customWidth="1"/>
    <col min="7" max="9" width="5.33203125" style="152" customWidth="1"/>
    <col min="10" max="10" width="5.33203125" style="152" hidden="1" customWidth="1"/>
    <col min="11" max="13" width="5.33203125" style="152" customWidth="1"/>
    <col min="14" max="14" width="9" style="114" bestFit="1" customWidth="1"/>
    <col min="15" max="15" width="6.44140625" style="115" customWidth="1"/>
    <col min="16" max="16" width="9.109375" style="116" customWidth="1"/>
    <col min="17" max="16384" width="9.109375" style="149"/>
  </cols>
  <sheetData>
    <row r="1" spans="1:16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16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16" s="116" customFormat="1" ht="12" customHeight="1" x14ac:dyDescent="0.25">
      <c r="A3" s="109"/>
      <c r="B3" s="109"/>
      <c r="C3" s="109"/>
      <c r="D3" s="110"/>
      <c r="E3" s="111"/>
      <c r="F3" s="112"/>
      <c r="G3" s="113"/>
      <c r="H3" s="113"/>
      <c r="I3" s="113"/>
      <c r="J3" s="113"/>
      <c r="K3" s="113"/>
      <c r="L3" s="113"/>
      <c r="M3" s="113"/>
      <c r="N3" s="114"/>
      <c r="O3" s="115"/>
    </row>
    <row r="4" spans="1:16" s="117" customFormat="1" ht="16.2" thickBot="1" x14ac:dyDescent="0.3">
      <c r="C4" s="118" t="s">
        <v>433</v>
      </c>
      <c r="E4" s="119"/>
      <c r="F4" s="120"/>
      <c r="G4" s="121"/>
      <c r="H4" s="121"/>
      <c r="I4" s="121"/>
      <c r="J4" s="121"/>
      <c r="K4" s="121"/>
      <c r="L4" s="121"/>
      <c r="M4" s="121"/>
      <c r="N4" s="122"/>
      <c r="O4" s="123"/>
    </row>
    <row r="5" spans="1:16" s="116" customFormat="1" ht="10.8" thickBot="1" x14ac:dyDescent="0.3">
      <c r="E5" s="124"/>
      <c r="G5" s="397" t="s">
        <v>434</v>
      </c>
      <c r="H5" s="398"/>
      <c r="I5" s="398"/>
      <c r="J5" s="398"/>
      <c r="K5" s="398"/>
      <c r="L5" s="398"/>
      <c r="M5" s="399"/>
      <c r="N5" s="125"/>
      <c r="O5" s="126"/>
    </row>
    <row r="6" spans="1:16" s="138" customFormat="1" ht="19.5" customHeight="1" thickBot="1" x14ac:dyDescent="0.3">
      <c r="A6" s="60" t="s">
        <v>180</v>
      </c>
      <c r="B6" s="127"/>
      <c r="C6" s="128" t="s">
        <v>2</v>
      </c>
      <c r="D6" s="129" t="s">
        <v>3</v>
      </c>
      <c r="E6" s="130" t="s">
        <v>4</v>
      </c>
      <c r="F6" s="131" t="s">
        <v>5</v>
      </c>
      <c r="G6" s="132">
        <v>1</v>
      </c>
      <c r="H6" s="133">
        <v>2</v>
      </c>
      <c r="I6" s="133">
        <v>3</v>
      </c>
      <c r="J6" s="133" t="s">
        <v>435</v>
      </c>
      <c r="K6" s="133">
        <v>4</v>
      </c>
      <c r="L6" s="133">
        <v>5</v>
      </c>
      <c r="M6" s="134">
        <v>6</v>
      </c>
      <c r="N6" s="135" t="s">
        <v>38</v>
      </c>
      <c r="O6" s="136" t="s">
        <v>6</v>
      </c>
      <c r="P6" s="137" t="s">
        <v>7</v>
      </c>
    </row>
    <row r="7" spans="1:16" ht="20.100000000000001" customHeight="1" x14ac:dyDescent="0.25">
      <c r="A7" s="139">
        <v>1</v>
      </c>
      <c r="B7" s="140"/>
      <c r="C7" s="141" t="s">
        <v>436</v>
      </c>
      <c r="D7" s="142" t="s">
        <v>437</v>
      </c>
      <c r="E7" s="143" t="s">
        <v>438</v>
      </c>
      <c r="F7" s="144" t="s">
        <v>288</v>
      </c>
      <c r="G7" s="145">
        <v>10.4</v>
      </c>
      <c r="H7" s="145">
        <v>10.34</v>
      </c>
      <c r="I7" s="145">
        <v>10.36</v>
      </c>
      <c r="J7" s="145"/>
      <c r="K7" s="145">
        <v>10.58</v>
      </c>
      <c r="L7" s="145">
        <v>10.61</v>
      </c>
      <c r="M7" s="145">
        <v>10.99</v>
      </c>
      <c r="N7" s="146">
        <f t="shared" ref="N7:N14" si="0">MAX(G7:I7,K7:M7)</f>
        <v>10.99</v>
      </c>
      <c r="O7" s="147" t="str">
        <f t="shared" ref="O7:O14" si="1">IF(ISBLANK(N7),"",IF(N7&gt;=12.8,"KSM",IF(N7&gt;=12,"I A",IF(N7&gt;=11.2,"II A",IF(N7&gt;=10.4,"III A",IF(N7&gt;=9.65,"I JA",IF(N7&gt;=9,"II JA",IF(N7&gt;=8.5,"III JA"))))))))</f>
        <v>III A</v>
      </c>
      <c r="P7" s="148" t="s">
        <v>50</v>
      </c>
    </row>
    <row r="8" spans="1:16" ht="20.100000000000001" customHeight="1" x14ac:dyDescent="0.25">
      <c r="A8" s="139">
        <v>2</v>
      </c>
      <c r="B8" s="140"/>
      <c r="C8" s="141" t="s">
        <v>439</v>
      </c>
      <c r="D8" s="142" t="s">
        <v>440</v>
      </c>
      <c r="E8" s="143" t="s">
        <v>441</v>
      </c>
      <c r="F8" s="144" t="s">
        <v>664</v>
      </c>
      <c r="G8" s="145" t="s">
        <v>442</v>
      </c>
      <c r="H8" s="145">
        <v>10.85</v>
      </c>
      <c r="I8" s="145">
        <v>10.8</v>
      </c>
      <c r="J8" s="145"/>
      <c r="K8" s="145">
        <v>10.47</v>
      </c>
      <c r="L8" s="145">
        <v>10.39</v>
      </c>
      <c r="M8" s="145" t="s">
        <v>442</v>
      </c>
      <c r="N8" s="146">
        <f t="shared" si="0"/>
        <v>10.85</v>
      </c>
      <c r="O8" s="147" t="str">
        <f t="shared" si="1"/>
        <v>III A</v>
      </c>
      <c r="P8" s="148" t="s">
        <v>443</v>
      </c>
    </row>
    <row r="9" spans="1:16" ht="20.100000000000001" customHeight="1" x14ac:dyDescent="0.25">
      <c r="A9" s="139">
        <v>3</v>
      </c>
      <c r="B9" s="140"/>
      <c r="C9" s="141" t="s">
        <v>444</v>
      </c>
      <c r="D9" s="142" t="s">
        <v>445</v>
      </c>
      <c r="E9" s="143" t="s">
        <v>446</v>
      </c>
      <c r="F9" s="144" t="s">
        <v>664</v>
      </c>
      <c r="G9" s="145">
        <v>10.24</v>
      </c>
      <c r="H9" s="145">
        <v>10.220000000000001</v>
      </c>
      <c r="I9" s="145">
        <v>10.37</v>
      </c>
      <c r="J9" s="145"/>
      <c r="K9" s="145">
        <v>10.43</v>
      </c>
      <c r="L9" s="145">
        <v>10.58</v>
      </c>
      <c r="M9" s="145" t="s">
        <v>442</v>
      </c>
      <c r="N9" s="146">
        <f t="shared" si="0"/>
        <v>10.58</v>
      </c>
      <c r="O9" s="147" t="str">
        <f t="shared" si="1"/>
        <v>III A</v>
      </c>
      <c r="P9" s="148" t="s">
        <v>126</v>
      </c>
    </row>
    <row r="10" spans="1:16" ht="20.100000000000001" customHeight="1" x14ac:dyDescent="0.25">
      <c r="A10" s="139">
        <v>4</v>
      </c>
      <c r="B10" s="140"/>
      <c r="C10" s="141" t="s">
        <v>278</v>
      </c>
      <c r="D10" s="142" t="s">
        <v>447</v>
      </c>
      <c r="E10" s="143">
        <v>39617</v>
      </c>
      <c r="F10" s="144" t="s">
        <v>271</v>
      </c>
      <c r="G10" s="145">
        <v>10.34</v>
      </c>
      <c r="H10" s="145">
        <v>10.31</v>
      </c>
      <c r="I10" s="145">
        <v>10.37</v>
      </c>
      <c r="J10" s="145"/>
      <c r="K10" s="145">
        <v>10.199999999999999</v>
      </c>
      <c r="L10" s="145">
        <v>10.06</v>
      </c>
      <c r="M10" s="145">
        <v>10.43</v>
      </c>
      <c r="N10" s="146">
        <f t="shared" si="0"/>
        <v>10.43</v>
      </c>
      <c r="O10" s="147" t="str">
        <f t="shared" si="1"/>
        <v>III A</v>
      </c>
      <c r="P10" s="148" t="s">
        <v>448</v>
      </c>
    </row>
    <row r="11" spans="1:16" ht="20.100000000000001" customHeight="1" x14ac:dyDescent="0.25">
      <c r="A11" s="139">
        <v>5</v>
      </c>
      <c r="B11" s="140"/>
      <c r="C11" s="141" t="s">
        <v>449</v>
      </c>
      <c r="D11" s="142" t="s">
        <v>450</v>
      </c>
      <c r="E11" s="143" t="s">
        <v>451</v>
      </c>
      <c r="F11" s="144" t="s">
        <v>252</v>
      </c>
      <c r="G11" s="145">
        <v>9.86</v>
      </c>
      <c r="H11" s="145" t="s">
        <v>442</v>
      </c>
      <c r="I11" s="145">
        <v>9.73</v>
      </c>
      <c r="J11" s="145"/>
      <c r="K11" s="145">
        <v>9.34</v>
      </c>
      <c r="L11" s="145">
        <v>9.51</v>
      </c>
      <c r="M11" s="145">
        <v>10.039999999999999</v>
      </c>
      <c r="N11" s="146">
        <f t="shared" si="0"/>
        <v>10.039999999999999</v>
      </c>
      <c r="O11" s="147" t="str">
        <f t="shared" si="1"/>
        <v>I JA</v>
      </c>
      <c r="P11" s="148" t="s">
        <v>452</v>
      </c>
    </row>
    <row r="12" spans="1:16" ht="20.100000000000001" customHeight="1" x14ac:dyDescent="0.25">
      <c r="A12" s="139">
        <v>6</v>
      </c>
      <c r="B12" s="140"/>
      <c r="C12" s="141" t="s">
        <v>453</v>
      </c>
      <c r="D12" s="142" t="s">
        <v>454</v>
      </c>
      <c r="E12" s="143" t="s">
        <v>455</v>
      </c>
      <c r="F12" s="144" t="s">
        <v>664</v>
      </c>
      <c r="G12" s="145" t="s">
        <v>442</v>
      </c>
      <c r="H12" s="145">
        <v>9.7899999999999991</v>
      </c>
      <c r="I12" s="145" t="s">
        <v>442</v>
      </c>
      <c r="J12" s="145"/>
      <c r="K12" s="145">
        <v>9.84</v>
      </c>
      <c r="L12" s="145">
        <v>9.7100000000000009</v>
      </c>
      <c r="M12" s="145" t="s">
        <v>442</v>
      </c>
      <c r="N12" s="146">
        <f t="shared" si="0"/>
        <v>9.84</v>
      </c>
      <c r="O12" s="147" t="str">
        <f t="shared" si="1"/>
        <v>I JA</v>
      </c>
      <c r="P12" s="148" t="s">
        <v>443</v>
      </c>
    </row>
    <row r="13" spans="1:16" ht="20.100000000000001" customHeight="1" x14ac:dyDescent="0.25">
      <c r="A13" s="139">
        <v>7</v>
      </c>
      <c r="B13" s="140"/>
      <c r="C13" s="141" t="s">
        <v>456</v>
      </c>
      <c r="D13" s="142" t="s">
        <v>457</v>
      </c>
      <c r="E13" s="143" t="s">
        <v>458</v>
      </c>
      <c r="F13" s="144" t="s">
        <v>459</v>
      </c>
      <c r="G13" s="145" t="s">
        <v>442</v>
      </c>
      <c r="H13" s="145">
        <v>9.58</v>
      </c>
      <c r="I13" s="145">
        <v>9.4600000000000009</v>
      </c>
      <c r="J13" s="145"/>
      <c r="K13" s="145" t="s">
        <v>442</v>
      </c>
      <c r="L13" s="145">
        <v>9.67</v>
      </c>
      <c r="M13" s="145" t="s">
        <v>442</v>
      </c>
      <c r="N13" s="146">
        <f t="shared" si="0"/>
        <v>9.67</v>
      </c>
      <c r="O13" s="147" t="str">
        <f t="shared" si="1"/>
        <v>I JA</v>
      </c>
      <c r="P13" s="148" t="s">
        <v>460</v>
      </c>
    </row>
    <row r="14" spans="1:16" ht="20.25" customHeight="1" x14ac:dyDescent="0.25">
      <c r="A14" s="139">
        <v>8</v>
      </c>
      <c r="B14" s="150"/>
      <c r="C14" s="141" t="s">
        <v>53</v>
      </c>
      <c r="D14" s="142" t="s">
        <v>461</v>
      </c>
      <c r="E14" s="143">
        <v>39763</v>
      </c>
      <c r="F14" s="144" t="s">
        <v>288</v>
      </c>
      <c r="G14" s="145" t="s">
        <v>442</v>
      </c>
      <c r="H14" s="145">
        <v>9.5500000000000007</v>
      </c>
      <c r="I14" s="145" t="s">
        <v>442</v>
      </c>
      <c r="J14" s="145"/>
      <c r="K14" s="145">
        <v>9.6199999999999992</v>
      </c>
      <c r="L14" s="145" t="s">
        <v>442</v>
      </c>
      <c r="M14" s="145">
        <v>9.41</v>
      </c>
      <c r="N14" s="146">
        <f t="shared" si="0"/>
        <v>9.6199999999999992</v>
      </c>
      <c r="O14" s="147" t="str">
        <f t="shared" si="1"/>
        <v>II JA</v>
      </c>
      <c r="P14" s="148" t="s">
        <v>50</v>
      </c>
    </row>
    <row r="19" spans="16:16" x14ac:dyDescent="0.25">
      <c r="P19" s="149"/>
    </row>
  </sheetData>
  <mergeCells count="1">
    <mergeCell ref="G5:M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V17"/>
  <sheetViews>
    <sheetView workbookViewId="0">
      <selection activeCell="A17" sqref="A17"/>
    </sheetView>
  </sheetViews>
  <sheetFormatPr defaultColWidth="9.109375" defaultRowHeight="13.2" x14ac:dyDescent="0.25"/>
  <cols>
    <col min="1" max="1" width="5.33203125" style="109" customWidth="1"/>
    <col min="2" max="2" width="5.33203125" style="109" hidden="1" customWidth="1"/>
    <col min="3" max="3" width="10" style="109" customWidth="1"/>
    <col min="4" max="4" width="11.88671875" style="109" customWidth="1"/>
    <col min="5" max="5" width="10.6640625" style="124" customWidth="1"/>
    <col min="6" max="6" width="19.33203125" style="151" bestFit="1" customWidth="1"/>
    <col min="7" max="9" width="4.6640625" style="152" customWidth="1"/>
    <col min="10" max="10" width="4.6640625" style="152" hidden="1" customWidth="1"/>
    <col min="11" max="13" width="4.6640625" style="152" customWidth="1"/>
    <col min="14" max="14" width="9" style="114" bestFit="1" customWidth="1"/>
    <col min="15" max="15" width="6.44140625" style="115" customWidth="1"/>
    <col min="16" max="16" width="19" style="116" bestFit="1" customWidth="1"/>
    <col min="17" max="16384" width="9.109375" style="149"/>
  </cols>
  <sheetData>
    <row r="1" spans="1:256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256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256" x14ac:dyDescent="0.25">
      <c r="D3" s="110"/>
      <c r="E3" s="111"/>
      <c r="F3" s="112"/>
      <c r="G3" s="113"/>
      <c r="H3" s="113"/>
      <c r="I3" s="113"/>
      <c r="J3" s="113"/>
      <c r="K3" s="113"/>
      <c r="L3" s="113"/>
      <c r="M3" s="113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</row>
    <row r="4" spans="1:256" ht="16.2" thickBot="1" x14ac:dyDescent="0.3">
      <c r="A4" s="117"/>
      <c r="B4" s="117"/>
      <c r="C4" s="118" t="s">
        <v>462</v>
      </c>
      <c r="D4" s="117"/>
      <c r="E4" s="119"/>
      <c r="F4" s="120"/>
      <c r="G4" s="121"/>
      <c r="H4" s="121"/>
      <c r="I4" s="121"/>
      <c r="J4" s="121"/>
      <c r="K4" s="121"/>
      <c r="L4" s="121"/>
      <c r="M4" s="121"/>
      <c r="N4" s="122"/>
      <c r="O4" s="123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</row>
    <row r="5" spans="1:256" ht="13.8" thickBot="1" x14ac:dyDescent="0.3">
      <c r="A5" s="116"/>
      <c r="B5" s="116"/>
      <c r="C5" s="116"/>
      <c r="D5" s="116"/>
      <c r="F5" s="116"/>
      <c r="G5" s="397" t="s">
        <v>434</v>
      </c>
      <c r="H5" s="398"/>
      <c r="I5" s="398"/>
      <c r="J5" s="398"/>
      <c r="K5" s="398"/>
      <c r="L5" s="398"/>
      <c r="M5" s="399"/>
      <c r="N5" s="125"/>
      <c r="O5" s="12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6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</row>
    <row r="6" spans="1:256" ht="16.5" customHeight="1" thickBot="1" x14ac:dyDescent="0.3">
      <c r="A6" s="153" t="s">
        <v>180</v>
      </c>
      <c r="B6" s="127"/>
      <c r="C6" s="128" t="s">
        <v>2</v>
      </c>
      <c r="D6" s="129" t="s">
        <v>3</v>
      </c>
      <c r="E6" s="130" t="s">
        <v>4</v>
      </c>
      <c r="F6" s="131" t="s">
        <v>5</v>
      </c>
      <c r="G6" s="132">
        <v>1</v>
      </c>
      <c r="H6" s="133">
        <v>2</v>
      </c>
      <c r="I6" s="133">
        <v>3</v>
      </c>
      <c r="J6" s="133" t="s">
        <v>435</v>
      </c>
      <c r="K6" s="133">
        <v>4</v>
      </c>
      <c r="L6" s="133">
        <v>5</v>
      </c>
      <c r="M6" s="134">
        <v>6</v>
      </c>
      <c r="N6" s="135" t="s">
        <v>38</v>
      </c>
      <c r="O6" s="154" t="s">
        <v>6</v>
      </c>
      <c r="P6" s="137" t="s">
        <v>7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  <c r="IU6" s="138"/>
      <c r="IV6" s="138"/>
    </row>
    <row r="7" spans="1:256" ht="21.9" customHeight="1" x14ac:dyDescent="0.25">
      <c r="A7" s="139">
        <v>1</v>
      </c>
      <c r="B7" s="140"/>
      <c r="C7" s="141" t="s">
        <v>187</v>
      </c>
      <c r="D7" s="142" t="s">
        <v>186</v>
      </c>
      <c r="E7" s="143" t="s">
        <v>375</v>
      </c>
      <c r="F7" s="155" t="s">
        <v>273</v>
      </c>
      <c r="G7" s="145" t="s">
        <v>442</v>
      </c>
      <c r="H7" s="145">
        <v>13.47</v>
      </c>
      <c r="I7" s="145">
        <v>13.45</v>
      </c>
      <c r="J7" s="145"/>
      <c r="K7" s="145">
        <v>13.35</v>
      </c>
      <c r="L7" s="145">
        <v>13.64</v>
      </c>
      <c r="M7" s="145">
        <v>13.55</v>
      </c>
      <c r="N7" s="146">
        <f t="shared" ref="N7:N13" si="0">MAX(G7:I7,K7:M7)</f>
        <v>13.64</v>
      </c>
      <c r="O7" s="147" t="str">
        <f t="shared" ref="O7:O16" si="1">IF(ISBLANK(N7),"",IF(N7&gt;=15.2,"KSM",IF(N7&gt;=14.2,"I A",IF(N7&gt;=13.2,"II A",IF(N7&gt;=12.2,"III A",IF(N7&gt;=11.2,"I JA",IF(N7&gt;=10.3,"II JA",IF(N7&gt;=9.7,"III JA"))))))))</f>
        <v>II A</v>
      </c>
      <c r="P7" s="156" t="s">
        <v>274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</row>
    <row r="8" spans="1:256" ht="21.9" customHeight="1" x14ac:dyDescent="0.25">
      <c r="A8" s="139">
        <v>2</v>
      </c>
      <c r="B8" s="140"/>
      <c r="C8" s="141" t="s">
        <v>463</v>
      </c>
      <c r="D8" s="142" t="s">
        <v>464</v>
      </c>
      <c r="E8" s="143" t="s">
        <v>465</v>
      </c>
      <c r="F8" s="155" t="s">
        <v>657</v>
      </c>
      <c r="G8" s="145">
        <v>12.02</v>
      </c>
      <c r="H8" s="145">
        <v>12.51</v>
      </c>
      <c r="I8" s="145">
        <v>12.84</v>
      </c>
      <c r="J8" s="145"/>
      <c r="K8" s="145">
        <v>12.54</v>
      </c>
      <c r="L8" s="145">
        <v>12.69</v>
      </c>
      <c r="M8" s="145">
        <v>13.15</v>
      </c>
      <c r="N8" s="146">
        <f t="shared" si="0"/>
        <v>13.15</v>
      </c>
      <c r="O8" s="147" t="str">
        <f t="shared" si="1"/>
        <v>III A</v>
      </c>
      <c r="P8" s="156" t="s">
        <v>58</v>
      </c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</row>
    <row r="9" spans="1:256" ht="21.9" customHeight="1" x14ac:dyDescent="0.25">
      <c r="A9" s="139">
        <v>3</v>
      </c>
      <c r="B9" s="140"/>
      <c r="C9" s="141" t="s">
        <v>466</v>
      </c>
      <c r="D9" s="142" t="s">
        <v>467</v>
      </c>
      <c r="E9" s="143">
        <v>39515</v>
      </c>
      <c r="F9" s="155" t="s">
        <v>56</v>
      </c>
      <c r="G9" s="145">
        <v>12.76</v>
      </c>
      <c r="H9" s="145" t="s">
        <v>442</v>
      </c>
      <c r="I9" s="145" t="s">
        <v>442</v>
      </c>
      <c r="J9" s="145"/>
      <c r="K9" s="145">
        <v>12.47</v>
      </c>
      <c r="L9" s="145">
        <v>12.72</v>
      </c>
      <c r="M9" s="145" t="s">
        <v>442</v>
      </c>
      <c r="N9" s="146">
        <f t="shared" si="0"/>
        <v>12.76</v>
      </c>
      <c r="O9" s="147" t="str">
        <f t="shared" si="1"/>
        <v>III A</v>
      </c>
      <c r="P9" s="156" t="s">
        <v>55</v>
      </c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</row>
    <row r="10" spans="1:256" ht="21.9" customHeight="1" x14ac:dyDescent="0.25">
      <c r="A10" s="139">
        <v>4</v>
      </c>
      <c r="B10" s="140"/>
      <c r="C10" s="141" t="s">
        <v>468</v>
      </c>
      <c r="D10" s="142" t="s">
        <v>469</v>
      </c>
      <c r="E10" s="143" t="s">
        <v>470</v>
      </c>
      <c r="F10" s="155" t="s">
        <v>273</v>
      </c>
      <c r="G10" s="145">
        <v>12.36</v>
      </c>
      <c r="H10" s="145">
        <v>12.45</v>
      </c>
      <c r="I10" s="145">
        <v>12.55</v>
      </c>
      <c r="J10" s="145"/>
      <c r="K10" s="145">
        <v>12.74</v>
      </c>
      <c r="L10" s="145" t="s">
        <v>442</v>
      </c>
      <c r="M10" s="145">
        <v>12.66</v>
      </c>
      <c r="N10" s="146">
        <f t="shared" si="0"/>
        <v>12.74</v>
      </c>
      <c r="O10" s="147" t="str">
        <f t="shared" si="1"/>
        <v>III A</v>
      </c>
      <c r="P10" s="156" t="s">
        <v>471</v>
      </c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</row>
    <row r="11" spans="1:256" ht="21.9" customHeight="1" x14ac:dyDescent="0.25">
      <c r="A11" s="139">
        <v>5</v>
      </c>
      <c r="B11" s="140"/>
      <c r="C11" s="141" t="s">
        <v>472</v>
      </c>
      <c r="D11" s="142" t="s">
        <v>473</v>
      </c>
      <c r="E11" s="143" t="s">
        <v>474</v>
      </c>
      <c r="F11" s="155" t="s">
        <v>657</v>
      </c>
      <c r="G11" s="145">
        <v>12.1</v>
      </c>
      <c r="H11" s="145">
        <v>12.02</v>
      </c>
      <c r="I11" s="145">
        <v>11.88</v>
      </c>
      <c r="J11" s="145"/>
      <c r="K11" s="145">
        <v>12.06</v>
      </c>
      <c r="L11" s="145">
        <v>12.65</v>
      </c>
      <c r="M11" s="145">
        <v>12.65</v>
      </c>
      <c r="N11" s="146">
        <f t="shared" si="0"/>
        <v>12.65</v>
      </c>
      <c r="O11" s="147" t="str">
        <f t="shared" si="1"/>
        <v>III A</v>
      </c>
      <c r="P11" s="156" t="s">
        <v>58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</row>
    <row r="12" spans="1:256" ht="21.9" customHeight="1" x14ac:dyDescent="0.25">
      <c r="A12" s="139">
        <v>6</v>
      </c>
      <c r="B12" s="140"/>
      <c r="C12" s="141" t="s">
        <v>475</v>
      </c>
      <c r="D12" s="142" t="s">
        <v>476</v>
      </c>
      <c r="E12" s="143">
        <v>39590</v>
      </c>
      <c r="F12" s="155" t="s">
        <v>288</v>
      </c>
      <c r="G12" s="145" t="s">
        <v>442</v>
      </c>
      <c r="H12" s="145" t="s">
        <v>442</v>
      </c>
      <c r="I12" s="145">
        <v>12.48</v>
      </c>
      <c r="J12" s="145"/>
      <c r="K12" s="145">
        <v>12.38</v>
      </c>
      <c r="L12" s="145">
        <v>12.41</v>
      </c>
      <c r="M12" s="145" t="s">
        <v>442</v>
      </c>
      <c r="N12" s="146">
        <f t="shared" si="0"/>
        <v>12.48</v>
      </c>
      <c r="O12" s="147" t="str">
        <f t="shared" si="1"/>
        <v>III A</v>
      </c>
      <c r="P12" s="156" t="s">
        <v>477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</row>
    <row r="13" spans="1:256" ht="21.9" customHeight="1" x14ac:dyDescent="0.25">
      <c r="A13" s="139">
        <v>7</v>
      </c>
      <c r="B13" s="140"/>
      <c r="C13" s="141" t="s">
        <v>478</v>
      </c>
      <c r="D13" s="142" t="s">
        <v>479</v>
      </c>
      <c r="E13" s="143" t="s">
        <v>480</v>
      </c>
      <c r="F13" s="155" t="s">
        <v>288</v>
      </c>
      <c r="G13" s="145">
        <v>11.43</v>
      </c>
      <c r="H13" s="145">
        <v>11.99</v>
      </c>
      <c r="I13" s="145">
        <v>11.93</v>
      </c>
      <c r="J13" s="145"/>
      <c r="K13" s="145" t="s">
        <v>442</v>
      </c>
      <c r="L13" s="145" t="s">
        <v>442</v>
      </c>
      <c r="M13" s="145" t="s">
        <v>442</v>
      </c>
      <c r="N13" s="146">
        <f t="shared" si="0"/>
        <v>11.99</v>
      </c>
      <c r="O13" s="147" t="str">
        <f t="shared" si="1"/>
        <v>I JA</v>
      </c>
      <c r="P13" s="156" t="s">
        <v>481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</row>
    <row r="14" spans="1:256" ht="21.9" customHeight="1" x14ac:dyDescent="0.25">
      <c r="A14" s="139"/>
      <c r="B14" s="140"/>
      <c r="C14" s="141" t="s">
        <v>482</v>
      </c>
      <c r="D14" s="142" t="s">
        <v>483</v>
      </c>
      <c r="E14" s="143" t="s">
        <v>484</v>
      </c>
      <c r="F14" s="155" t="s">
        <v>664</v>
      </c>
      <c r="G14" s="145" t="s">
        <v>442</v>
      </c>
      <c r="H14" s="145" t="s">
        <v>442</v>
      </c>
      <c r="I14" s="145" t="s">
        <v>442</v>
      </c>
      <c r="J14" s="145"/>
      <c r="K14" s="145"/>
      <c r="L14" s="145"/>
      <c r="M14" s="145"/>
      <c r="N14" s="146" t="s">
        <v>485</v>
      </c>
      <c r="O14" s="157" t="str">
        <f t="shared" si="1"/>
        <v>KSM</v>
      </c>
      <c r="P14" s="156" t="s">
        <v>443</v>
      </c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</row>
    <row r="15" spans="1:256" ht="21.9" customHeight="1" x14ac:dyDescent="0.25">
      <c r="A15" s="139"/>
      <c r="B15" s="140"/>
      <c r="C15" s="141" t="s">
        <v>486</v>
      </c>
      <c r="D15" s="142" t="s">
        <v>487</v>
      </c>
      <c r="E15" s="143" t="s">
        <v>470</v>
      </c>
      <c r="F15" s="155" t="s">
        <v>56</v>
      </c>
      <c r="G15" s="145" t="s">
        <v>442</v>
      </c>
      <c r="H15" s="145" t="s">
        <v>442</v>
      </c>
      <c r="I15" s="145" t="s">
        <v>442</v>
      </c>
      <c r="J15" s="145"/>
      <c r="K15" s="145"/>
      <c r="L15" s="145"/>
      <c r="M15" s="145"/>
      <c r="N15" s="146" t="s">
        <v>485</v>
      </c>
      <c r="O15" s="157" t="str">
        <f t="shared" si="1"/>
        <v>KSM</v>
      </c>
      <c r="P15" s="156" t="s">
        <v>488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</row>
    <row r="16" spans="1:256" ht="21.9" customHeight="1" x14ac:dyDescent="0.25">
      <c r="A16" s="139"/>
      <c r="B16" s="140"/>
      <c r="C16" s="141" t="s">
        <v>489</v>
      </c>
      <c r="D16" s="142" t="s">
        <v>490</v>
      </c>
      <c r="E16" s="143">
        <v>39261</v>
      </c>
      <c r="F16" s="155" t="s">
        <v>56</v>
      </c>
      <c r="G16" s="145" t="s">
        <v>442</v>
      </c>
      <c r="H16" s="145" t="s">
        <v>442</v>
      </c>
      <c r="I16" s="145" t="s">
        <v>442</v>
      </c>
      <c r="J16" s="145"/>
      <c r="K16" s="145"/>
      <c r="L16" s="145"/>
      <c r="M16" s="145"/>
      <c r="N16" s="146" t="s">
        <v>485</v>
      </c>
      <c r="O16" s="157" t="str">
        <f t="shared" si="1"/>
        <v>KSM</v>
      </c>
      <c r="P16" s="156" t="s">
        <v>488</v>
      </c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</row>
    <row r="17" spans="3:7" x14ac:dyDescent="0.25">
      <c r="C17" s="149"/>
      <c r="D17" s="149"/>
      <c r="E17" s="149"/>
      <c r="F17" s="149"/>
      <c r="G17" s="149"/>
    </row>
  </sheetData>
  <mergeCells count="1">
    <mergeCell ref="G5:M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7"/>
  <sheetViews>
    <sheetView tabSelected="1" workbookViewId="0">
      <selection activeCell="V12" sqref="V11:V12"/>
    </sheetView>
  </sheetViews>
  <sheetFormatPr defaultRowHeight="13.2" x14ac:dyDescent="0.25"/>
  <cols>
    <col min="1" max="1" width="6.6640625" customWidth="1"/>
    <col min="2" max="2" width="0" hidden="1" customWidth="1"/>
    <col min="3" max="3" width="12.5546875" customWidth="1"/>
    <col min="4" max="4" width="17" customWidth="1"/>
    <col min="5" max="5" width="15.5546875" customWidth="1"/>
    <col min="6" max="6" width="19" customWidth="1"/>
    <col min="7" max="9" width="5.33203125" customWidth="1"/>
    <col min="10" max="10" width="5.33203125" hidden="1" customWidth="1"/>
    <col min="11" max="13" width="5.33203125" customWidth="1"/>
    <col min="16" max="16" width="18.5546875" customWidth="1"/>
  </cols>
  <sheetData>
    <row r="1" spans="1:17" ht="15.6" x14ac:dyDescent="0.25">
      <c r="A1" s="1" t="s">
        <v>407</v>
      </c>
      <c r="B1" s="2"/>
      <c r="C1" s="3"/>
      <c r="D1" s="4"/>
      <c r="E1" s="4"/>
      <c r="F1" s="5"/>
      <c r="G1" s="5"/>
      <c r="H1" s="6"/>
      <c r="I1" s="2"/>
      <c r="J1" s="2"/>
      <c r="K1" s="2"/>
      <c r="L1" s="2"/>
      <c r="M1" s="2"/>
      <c r="N1" s="2"/>
      <c r="O1" s="2"/>
      <c r="P1" s="2"/>
      <c r="Q1" s="2"/>
    </row>
    <row r="2" spans="1:17" ht="15.6" x14ac:dyDescent="0.25">
      <c r="A2" s="7" t="s">
        <v>510</v>
      </c>
      <c r="B2" s="7"/>
      <c r="C2" s="8"/>
      <c r="D2" s="9"/>
      <c r="E2" s="9"/>
      <c r="F2" s="10"/>
      <c r="G2" s="11"/>
      <c r="H2" s="11"/>
      <c r="I2" s="12"/>
      <c r="J2" s="7"/>
      <c r="K2" s="7"/>
      <c r="L2" s="7"/>
      <c r="M2" s="7"/>
      <c r="N2" s="7"/>
      <c r="O2" s="7"/>
      <c r="P2" s="7"/>
      <c r="Q2" s="7"/>
    </row>
    <row r="3" spans="1:17" x14ac:dyDescent="0.25">
      <c r="A3" s="334"/>
      <c r="B3" s="334"/>
      <c r="C3" s="334"/>
      <c r="D3" s="335"/>
      <c r="E3" s="336"/>
      <c r="F3" s="337"/>
      <c r="G3" s="401"/>
      <c r="H3" s="401"/>
      <c r="I3" s="401"/>
      <c r="J3" s="401"/>
      <c r="K3" s="401"/>
      <c r="L3" s="401"/>
      <c r="M3" s="401"/>
      <c r="N3" s="338"/>
      <c r="O3" s="402"/>
      <c r="P3" s="341"/>
      <c r="Q3" s="341"/>
    </row>
    <row r="4" spans="1:17" ht="16.2" thickBot="1" x14ac:dyDescent="0.3">
      <c r="A4" s="403"/>
      <c r="B4" s="403"/>
      <c r="C4" s="386" t="s">
        <v>665</v>
      </c>
      <c r="D4" s="403"/>
      <c r="E4" s="404"/>
      <c r="F4" s="405"/>
      <c r="G4" s="406"/>
      <c r="H4" s="406"/>
      <c r="I4" s="406"/>
      <c r="J4" s="406"/>
      <c r="K4" s="406"/>
      <c r="L4" s="406"/>
      <c r="M4" s="406"/>
      <c r="N4" s="407"/>
      <c r="O4" s="408"/>
      <c r="P4" s="403"/>
      <c r="Q4" s="403"/>
    </row>
    <row r="5" spans="1:17" ht="13.8" thickBot="1" x14ac:dyDescent="0.3">
      <c r="A5" s="334"/>
      <c r="B5" s="334"/>
      <c r="C5" s="334"/>
      <c r="D5" s="334"/>
      <c r="E5" s="348"/>
      <c r="F5" s="409"/>
      <c r="G5" s="391" t="s">
        <v>434</v>
      </c>
      <c r="H5" s="392"/>
      <c r="I5" s="392"/>
      <c r="J5" s="392"/>
      <c r="K5" s="392"/>
      <c r="L5" s="392"/>
      <c r="M5" s="410"/>
      <c r="N5" s="411"/>
      <c r="O5" s="412"/>
      <c r="P5" s="341"/>
      <c r="Q5" s="334"/>
    </row>
    <row r="6" spans="1:17" ht="13.8" thickBot="1" x14ac:dyDescent="0.3">
      <c r="A6" s="350" t="s">
        <v>666</v>
      </c>
      <c r="B6" s="413"/>
      <c r="C6" s="414" t="s">
        <v>2</v>
      </c>
      <c r="D6" s="415" t="s">
        <v>3</v>
      </c>
      <c r="E6" s="416" t="s">
        <v>4</v>
      </c>
      <c r="F6" s="417" t="s">
        <v>5</v>
      </c>
      <c r="G6" s="418">
        <v>1</v>
      </c>
      <c r="H6" s="419">
        <v>2</v>
      </c>
      <c r="I6" s="419">
        <v>3</v>
      </c>
      <c r="J6" s="201" t="s">
        <v>435</v>
      </c>
      <c r="K6" s="420">
        <v>4</v>
      </c>
      <c r="L6" s="419">
        <v>5</v>
      </c>
      <c r="M6" s="421">
        <v>6</v>
      </c>
      <c r="N6" s="422" t="s">
        <v>667</v>
      </c>
      <c r="O6" s="423" t="s">
        <v>6</v>
      </c>
      <c r="P6" s="424" t="s">
        <v>7</v>
      </c>
      <c r="Q6" s="425"/>
    </row>
    <row r="7" spans="1:17" ht="13.8" x14ac:dyDescent="0.25">
      <c r="A7" s="426">
        <v>1</v>
      </c>
      <c r="B7" s="427"/>
      <c r="C7" s="428" t="s">
        <v>668</v>
      </c>
      <c r="D7" s="429" t="s">
        <v>669</v>
      </c>
      <c r="E7" s="430" t="s">
        <v>670</v>
      </c>
      <c r="F7" s="431" t="s">
        <v>657</v>
      </c>
      <c r="G7" s="432" t="s">
        <v>442</v>
      </c>
      <c r="H7" s="432">
        <v>13.1</v>
      </c>
      <c r="I7" s="432" t="s">
        <v>442</v>
      </c>
      <c r="J7" s="432"/>
      <c r="K7" s="432">
        <v>13.6</v>
      </c>
      <c r="L7" s="432" t="s">
        <v>442</v>
      </c>
      <c r="M7" s="432">
        <v>13.23</v>
      </c>
      <c r="N7" s="433">
        <f t="shared" ref="N7:N14" si="0">MAX(G7:I7,K7:M7)</f>
        <v>13.6</v>
      </c>
      <c r="O7" s="434" t="str">
        <f t="shared" ref="O7:O14" si="1">IF(ISBLANK(N7),"",IF(N7&gt;=15.2,"KSM",IF(N7&gt;=13.2,"I A",IF(N7&gt;=11,"II A",IF(N7&gt;=9.5,"III A",IF(N7&gt;=8,"I JA",IF(N7&gt;=7.2,"II JA",IF(N7&gt;=6.5,"III JA"))))))))</f>
        <v>I A</v>
      </c>
      <c r="P7" s="435" t="s">
        <v>58</v>
      </c>
      <c r="Q7" s="425"/>
    </row>
    <row r="8" spans="1:17" ht="13.8" x14ac:dyDescent="0.25">
      <c r="A8" s="426">
        <v>2</v>
      </c>
      <c r="B8" s="427"/>
      <c r="C8" s="428" t="s">
        <v>439</v>
      </c>
      <c r="D8" s="429" t="s">
        <v>440</v>
      </c>
      <c r="E8" s="430" t="s">
        <v>441</v>
      </c>
      <c r="F8" s="431" t="s">
        <v>664</v>
      </c>
      <c r="G8" s="432">
        <v>12.02</v>
      </c>
      <c r="H8" s="432">
        <v>12.16</v>
      </c>
      <c r="I8" s="432">
        <v>12.65</v>
      </c>
      <c r="J8" s="432"/>
      <c r="K8" s="432">
        <v>12.94</v>
      </c>
      <c r="L8" s="432">
        <v>13.27</v>
      </c>
      <c r="M8" s="432">
        <v>12.2</v>
      </c>
      <c r="N8" s="433">
        <f t="shared" si="0"/>
        <v>13.27</v>
      </c>
      <c r="O8" s="434" t="str">
        <f t="shared" si="1"/>
        <v>I A</v>
      </c>
      <c r="P8" s="435" t="s">
        <v>443</v>
      </c>
      <c r="Q8" s="425"/>
    </row>
    <row r="9" spans="1:17" ht="13.8" x14ac:dyDescent="0.25">
      <c r="A9" s="426">
        <v>3</v>
      </c>
      <c r="B9" s="427"/>
      <c r="C9" s="428" t="s">
        <v>606</v>
      </c>
      <c r="D9" s="429" t="s">
        <v>671</v>
      </c>
      <c r="E9" s="430" t="s">
        <v>672</v>
      </c>
      <c r="F9" s="431" t="s">
        <v>288</v>
      </c>
      <c r="G9" s="432">
        <v>11.15</v>
      </c>
      <c r="H9" s="432">
        <v>11.77</v>
      </c>
      <c r="I9" s="432">
        <v>11.11</v>
      </c>
      <c r="J9" s="432"/>
      <c r="K9" s="432">
        <v>10.86</v>
      </c>
      <c r="L9" s="432">
        <v>12</v>
      </c>
      <c r="M9" s="432">
        <v>11.14</v>
      </c>
      <c r="N9" s="433">
        <f t="shared" si="0"/>
        <v>12</v>
      </c>
      <c r="O9" s="434" t="str">
        <f t="shared" si="1"/>
        <v>II A</v>
      </c>
      <c r="P9" s="435" t="s">
        <v>481</v>
      </c>
      <c r="Q9" s="425"/>
    </row>
    <row r="10" spans="1:17" ht="13.8" x14ac:dyDescent="0.25">
      <c r="A10" s="426">
        <v>4</v>
      </c>
      <c r="B10" s="427"/>
      <c r="C10" s="428" t="s">
        <v>453</v>
      </c>
      <c r="D10" s="429" t="s">
        <v>454</v>
      </c>
      <c r="E10" s="430" t="s">
        <v>455</v>
      </c>
      <c r="F10" s="431" t="s">
        <v>664</v>
      </c>
      <c r="G10" s="432">
        <v>10.48</v>
      </c>
      <c r="H10" s="432">
        <v>10.76</v>
      </c>
      <c r="I10" s="432">
        <v>10.23</v>
      </c>
      <c r="J10" s="432"/>
      <c r="K10" s="432">
        <v>10.35</v>
      </c>
      <c r="L10" s="432">
        <v>10.4</v>
      </c>
      <c r="M10" s="432">
        <v>9.8000000000000007</v>
      </c>
      <c r="N10" s="433">
        <f t="shared" si="0"/>
        <v>10.76</v>
      </c>
      <c r="O10" s="434" t="str">
        <f t="shared" si="1"/>
        <v>III A</v>
      </c>
      <c r="P10" s="435" t="s">
        <v>443</v>
      </c>
      <c r="Q10" s="425"/>
    </row>
    <row r="11" spans="1:17" ht="13.8" x14ac:dyDescent="0.25">
      <c r="A11" s="426">
        <v>5</v>
      </c>
      <c r="B11" s="427"/>
      <c r="C11" s="428" t="s">
        <v>673</v>
      </c>
      <c r="D11" s="429" t="s">
        <v>674</v>
      </c>
      <c r="E11" s="430" t="s">
        <v>675</v>
      </c>
      <c r="F11" s="431" t="s">
        <v>227</v>
      </c>
      <c r="G11" s="432">
        <v>9.33</v>
      </c>
      <c r="H11" s="432">
        <v>8.9</v>
      </c>
      <c r="I11" s="432">
        <v>9.14</v>
      </c>
      <c r="J11" s="432"/>
      <c r="K11" s="432">
        <v>9.48</v>
      </c>
      <c r="L11" s="432">
        <v>9.74</v>
      </c>
      <c r="M11" s="432">
        <v>8.9</v>
      </c>
      <c r="N11" s="433">
        <f t="shared" si="0"/>
        <v>9.74</v>
      </c>
      <c r="O11" s="434" t="str">
        <f t="shared" si="1"/>
        <v>III A</v>
      </c>
      <c r="P11" s="435" t="s">
        <v>676</v>
      </c>
      <c r="Q11" s="425"/>
    </row>
    <row r="12" spans="1:17" ht="13.8" x14ac:dyDescent="0.25">
      <c r="A12" s="426">
        <v>6</v>
      </c>
      <c r="B12" s="427"/>
      <c r="C12" s="428" t="s">
        <v>123</v>
      </c>
      <c r="D12" s="429" t="s">
        <v>677</v>
      </c>
      <c r="E12" s="430" t="s">
        <v>678</v>
      </c>
      <c r="F12" s="431" t="s">
        <v>657</v>
      </c>
      <c r="G12" s="432">
        <v>8.3699999999999992</v>
      </c>
      <c r="H12" s="432">
        <v>8.24</v>
      </c>
      <c r="I12" s="432" t="s">
        <v>442</v>
      </c>
      <c r="J12" s="432"/>
      <c r="K12" s="432">
        <v>9.5399999999999991</v>
      </c>
      <c r="L12" s="432">
        <v>8.5500000000000007</v>
      </c>
      <c r="M12" s="432">
        <v>9.34</v>
      </c>
      <c r="N12" s="433">
        <f t="shared" si="0"/>
        <v>9.5399999999999991</v>
      </c>
      <c r="O12" s="434" t="str">
        <f t="shared" si="1"/>
        <v>III A</v>
      </c>
      <c r="P12" s="435" t="s">
        <v>58</v>
      </c>
      <c r="Q12" s="425"/>
    </row>
    <row r="13" spans="1:17" ht="13.8" x14ac:dyDescent="0.25">
      <c r="A13" s="426">
        <v>7</v>
      </c>
      <c r="B13" s="427"/>
      <c r="C13" s="428" t="s">
        <v>679</v>
      </c>
      <c r="D13" s="429" t="s">
        <v>680</v>
      </c>
      <c r="E13" s="430" t="s">
        <v>681</v>
      </c>
      <c r="F13" s="431" t="s">
        <v>604</v>
      </c>
      <c r="G13" s="432">
        <v>8.83</v>
      </c>
      <c r="H13" s="432">
        <v>8.84</v>
      </c>
      <c r="I13" s="432">
        <v>8.91</v>
      </c>
      <c r="J13" s="432"/>
      <c r="K13" s="432" t="s">
        <v>442</v>
      </c>
      <c r="L13" s="432" t="s">
        <v>442</v>
      </c>
      <c r="M13" s="432">
        <v>8.81</v>
      </c>
      <c r="N13" s="433">
        <f t="shared" si="0"/>
        <v>8.91</v>
      </c>
      <c r="O13" s="434" t="str">
        <f t="shared" si="1"/>
        <v>I JA</v>
      </c>
      <c r="P13" s="435" t="s">
        <v>609</v>
      </c>
      <c r="Q13" s="425"/>
    </row>
    <row r="14" spans="1:17" ht="13.8" x14ac:dyDescent="0.25">
      <c r="A14" s="426">
        <v>8</v>
      </c>
      <c r="B14" s="427"/>
      <c r="C14" s="428" t="s">
        <v>682</v>
      </c>
      <c r="D14" s="429" t="s">
        <v>683</v>
      </c>
      <c r="E14" s="430" t="s">
        <v>684</v>
      </c>
      <c r="F14" s="431" t="s">
        <v>459</v>
      </c>
      <c r="G14" s="432">
        <v>8.1</v>
      </c>
      <c r="H14" s="432">
        <v>7.82</v>
      </c>
      <c r="I14" s="432">
        <v>8.5</v>
      </c>
      <c r="J14" s="432"/>
      <c r="K14" s="432">
        <v>8.1</v>
      </c>
      <c r="L14" s="432">
        <v>8.42</v>
      </c>
      <c r="M14" s="432" t="s">
        <v>442</v>
      </c>
      <c r="N14" s="433">
        <f t="shared" si="0"/>
        <v>8.5</v>
      </c>
      <c r="O14" s="434" t="str">
        <f t="shared" si="1"/>
        <v>I JA</v>
      </c>
      <c r="P14" s="435" t="s">
        <v>460</v>
      </c>
      <c r="Q14" s="425"/>
    </row>
    <row r="15" spans="1:17" ht="13.8" x14ac:dyDescent="0.25">
      <c r="A15" s="426"/>
      <c r="B15" s="427"/>
      <c r="C15" s="428" t="s">
        <v>685</v>
      </c>
      <c r="D15" s="429" t="s">
        <v>686</v>
      </c>
      <c r="E15" s="430" t="s">
        <v>687</v>
      </c>
      <c r="F15" s="431" t="s">
        <v>273</v>
      </c>
      <c r="G15" s="432"/>
      <c r="H15" s="432"/>
      <c r="I15" s="432"/>
      <c r="J15" s="432"/>
      <c r="K15" s="432"/>
      <c r="L15" s="432"/>
      <c r="M15" s="432"/>
      <c r="N15" s="433" t="s">
        <v>419</v>
      </c>
      <c r="O15" s="434"/>
      <c r="P15" s="435" t="s">
        <v>688</v>
      </c>
      <c r="Q15" s="425"/>
    </row>
    <row r="16" spans="1:17" ht="13.8" x14ac:dyDescent="0.25">
      <c r="A16" s="426"/>
      <c r="B16" s="427"/>
      <c r="C16" s="428" t="s">
        <v>689</v>
      </c>
      <c r="D16" s="429" t="s">
        <v>690</v>
      </c>
      <c r="E16" s="430" t="s">
        <v>691</v>
      </c>
      <c r="F16" s="431" t="s">
        <v>273</v>
      </c>
      <c r="G16" s="432"/>
      <c r="H16" s="432"/>
      <c r="I16" s="432"/>
      <c r="J16" s="432"/>
      <c r="K16" s="432"/>
      <c r="L16" s="432"/>
      <c r="M16" s="432"/>
      <c r="N16" s="433" t="s">
        <v>419</v>
      </c>
      <c r="O16" s="434"/>
      <c r="P16" s="435" t="s">
        <v>688</v>
      </c>
      <c r="Q16" s="425"/>
    </row>
    <row r="17" spans="1:17" x14ac:dyDescent="0.25">
      <c r="A17" s="334"/>
      <c r="B17" s="334"/>
      <c r="C17" s="334"/>
      <c r="D17" s="334"/>
      <c r="E17" s="348"/>
      <c r="F17" s="436"/>
      <c r="G17" s="437"/>
      <c r="H17" s="437"/>
      <c r="I17" s="437"/>
      <c r="J17" s="437"/>
      <c r="K17" s="437"/>
      <c r="L17" s="437"/>
      <c r="M17" s="437"/>
      <c r="N17" s="338"/>
      <c r="O17" s="402"/>
      <c r="P17" s="341"/>
      <c r="Q17" s="334"/>
    </row>
  </sheetData>
  <mergeCells count="1">
    <mergeCell ref="G5:M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5"/>
  <sheetViews>
    <sheetView topLeftCell="A16" zoomScaleNormal="100" workbookViewId="0">
      <selection activeCell="A16" sqref="A16"/>
    </sheetView>
  </sheetViews>
  <sheetFormatPr defaultColWidth="9.109375" defaultRowHeight="13.2" x14ac:dyDescent="0.25"/>
  <cols>
    <col min="1" max="1" width="5.6640625" style="13" customWidth="1"/>
    <col min="2" max="2" width="9" style="13" customWidth="1"/>
    <col min="3" max="3" width="13.33203125" style="13" customWidth="1"/>
    <col min="4" max="4" width="10.6640625" style="44" customWidth="1"/>
    <col min="5" max="5" width="20.109375" style="45" customWidth="1"/>
    <col min="6" max="7" width="7.5546875" style="46" customWidth="1"/>
    <col min="8" max="8" width="7.44140625" style="17" customWidth="1"/>
    <col min="9" max="9" width="16.5546875" style="19" customWidth="1"/>
    <col min="10" max="10" width="2.88671875" style="13" bestFit="1" customWidth="1"/>
    <col min="11" max="16384" width="9.109375" style="13"/>
  </cols>
  <sheetData>
    <row r="1" spans="1:11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1" s="7" customFormat="1" ht="15.6" x14ac:dyDescent="0.25">
      <c r="A2" s="7" t="s">
        <v>406</v>
      </c>
      <c r="C2" s="8"/>
      <c r="D2" s="9"/>
      <c r="E2" s="9"/>
      <c r="F2" s="10"/>
      <c r="G2" s="10"/>
      <c r="H2" s="11"/>
      <c r="I2" s="11"/>
      <c r="J2" s="12"/>
    </row>
    <row r="3" spans="1:11" s="7" customFormat="1" ht="15.6" x14ac:dyDescent="0.25">
      <c r="C3" s="8"/>
      <c r="D3" s="9"/>
      <c r="E3" s="9"/>
      <c r="F3" s="11"/>
      <c r="G3" s="11"/>
      <c r="H3" s="10"/>
      <c r="I3" s="11"/>
    </row>
    <row r="4" spans="1:11" s="19" customFormat="1" ht="8.25" customHeight="1" x14ac:dyDescent="0.25">
      <c r="A4" s="13"/>
      <c r="B4" s="13"/>
      <c r="C4" s="14"/>
      <c r="D4" s="15"/>
      <c r="E4" s="16"/>
      <c r="F4" s="17"/>
      <c r="G4" s="17"/>
      <c r="H4" s="17"/>
      <c r="I4" s="18"/>
    </row>
    <row r="5" spans="1:11" s="20" customFormat="1" ht="15.6" x14ac:dyDescent="0.25">
      <c r="B5" s="7" t="s">
        <v>408</v>
      </c>
      <c r="C5" s="7"/>
      <c r="D5" s="15"/>
      <c r="E5" s="21"/>
      <c r="F5" s="46"/>
      <c r="G5" s="46"/>
      <c r="H5" s="17"/>
      <c r="I5" s="19"/>
    </row>
    <row r="6" spans="1:11" s="22" customFormat="1" ht="16.2" thickBot="1" x14ac:dyDescent="0.3">
      <c r="B6" s="2"/>
      <c r="C6" s="2"/>
      <c r="D6" s="23"/>
      <c r="E6" s="24"/>
      <c r="F6" s="25"/>
      <c r="G6" s="25"/>
      <c r="H6" s="26"/>
      <c r="I6" s="27"/>
    </row>
    <row r="7" spans="1:11" s="35" customFormat="1" ht="18" customHeight="1" thickBot="1" x14ac:dyDescent="0.3">
      <c r="A7" s="28" t="s">
        <v>180</v>
      </c>
      <c r="B7" s="29" t="s">
        <v>2</v>
      </c>
      <c r="C7" s="30" t="s">
        <v>3</v>
      </c>
      <c r="D7" s="31" t="s">
        <v>4</v>
      </c>
      <c r="E7" s="32" t="s">
        <v>5</v>
      </c>
      <c r="F7" s="31" t="s">
        <v>26</v>
      </c>
      <c r="G7" s="33" t="s">
        <v>420</v>
      </c>
      <c r="H7" s="33" t="s">
        <v>6</v>
      </c>
      <c r="I7" s="34" t="s">
        <v>7</v>
      </c>
    </row>
    <row r="8" spans="1:11" s="22" customFormat="1" ht="18" customHeight="1" x14ac:dyDescent="0.25">
      <c r="A8" s="43">
        <v>1</v>
      </c>
      <c r="B8" s="37" t="s">
        <v>183</v>
      </c>
      <c r="C8" s="38" t="s">
        <v>345</v>
      </c>
      <c r="D8" s="39" t="s">
        <v>13</v>
      </c>
      <c r="E8" s="40" t="s">
        <v>128</v>
      </c>
      <c r="F8" s="41">
        <v>7.84</v>
      </c>
      <c r="G8" s="41">
        <v>7.75</v>
      </c>
      <c r="H8" s="42" t="str">
        <f t="shared" ref="H8:H13" si="0">IF(ISBLANK(F8),"",IF(F8&lt;=7.7,"KSM",IF(F8&lt;=8,"I A",IF(F8&lt;=8.44,"II A",IF(F8&lt;=9.04,"III A",IF(F8&lt;=9.64,"I JA",IF(F8&lt;=10.04,"II JA",IF(F8&lt;=10.34,"III JA"))))))))</f>
        <v>I A</v>
      </c>
      <c r="I8" s="40" t="s">
        <v>17</v>
      </c>
    </row>
    <row r="9" spans="1:11" s="22" customFormat="1" ht="18" customHeight="1" x14ac:dyDescent="0.25">
      <c r="A9" s="36">
        <v>2</v>
      </c>
      <c r="B9" s="37" t="s">
        <v>22</v>
      </c>
      <c r="C9" s="38" t="s">
        <v>23</v>
      </c>
      <c r="D9" s="39" t="s">
        <v>151</v>
      </c>
      <c r="E9" s="40" t="s">
        <v>288</v>
      </c>
      <c r="F9" s="41">
        <v>7.98</v>
      </c>
      <c r="G9" s="41">
        <v>7.91</v>
      </c>
      <c r="H9" s="42" t="str">
        <f t="shared" si="0"/>
        <v>I A</v>
      </c>
      <c r="I9" s="40" t="s">
        <v>24</v>
      </c>
    </row>
    <row r="10" spans="1:11" s="22" customFormat="1" ht="18" customHeight="1" x14ac:dyDescent="0.25">
      <c r="A10" s="43">
        <v>3</v>
      </c>
      <c r="B10" s="37" t="s">
        <v>12</v>
      </c>
      <c r="C10" s="38" t="s">
        <v>293</v>
      </c>
      <c r="D10" s="39" t="s">
        <v>294</v>
      </c>
      <c r="E10" s="40" t="s">
        <v>288</v>
      </c>
      <c r="F10" s="41">
        <v>8.06</v>
      </c>
      <c r="G10" s="41">
        <v>8.02</v>
      </c>
      <c r="H10" s="42" t="str">
        <f t="shared" si="0"/>
        <v>II A</v>
      </c>
      <c r="I10" s="40" t="s">
        <v>112</v>
      </c>
    </row>
    <row r="11" spans="1:11" s="22" customFormat="1" ht="18" customHeight="1" x14ac:dyDescent="0.25">
      <c r="A11" s="36">
        <v>4</v>
      </c>
      <c r="B11" s="37" t="s">
        <v>306</v>
      </c>
      <c r="C11" s="38" t="s">
        <v>307</v>
      </c>
      <c r="D11" s="39" t="s">
        <v>308</v>
      </c>
      <c r="E11" s="40" t="s">
        <v>11</v>
      </c>
      <c r="F11" s="41">
        <v>8.08</v>
      </c>
      <c r="G11" s="41">
        <v>8.07</v>
      </c>
      <c r="H11" s="42" t="str">
        <f t="shared" si="0"/>
        <v>II A</v>
      </c>
      <c r="I11" s="40" t="s">
        <v>266</v>
      </c>
    </row>
    <row r="12" spans="1:11" s="22" customFormat="1" ht="18" customHeight="1" x14ac:dyDescent="0.25">
      <c r="A12" s="43">
        <v>5</v>
      </c>
      <c r="B12" s="37" t="s">
        <v>59</v>
      </c>
      <c r="C12" s="38" t="s">
        <v>61</v>
      </c>
      <c r="D12" s="39" t="s">
        <v>62</v>
      </c>
      <c r="E12" s="40" t="s">
        <v>657</v>
      </c>
      <c r="F12" s="41">
        <v>8.19</v>
      </c>
      <c r="G12" s="41">
        <v>8.19</v>
      </c>
      <c r="H12" s="42" t="str">
        <f t="shared" si="0"/>
        <v>II A</v>
      </c>
      <c r="I12" s="40" t="s">
        <v>60</v>
      </c>
      <c r="K12" s="22">
        <v>8.1826000000000008</v>
      </c>
    </row>
    <row r="13" spans="1:11" s="22" customFormat="1" ht="18" customHeight="1" x14ac:dyDescent="0.25">
      <c r="A13" s="36">
        <v>6</v>
      </c>
      <c r="B13" s="37" t="s">
        <v>240</v>
      </c>
      <c r="C13" s="38" t="s">
        <v>241</v>
      </c>
      <c r="D13" s="39" t="s">
        <v>242</v>
      </c>
      <c r="E13" s="40" t="s">
        <v>221</v>
      </c>
      <c r="F13" s="41">
        <v>8.1910000000000007</v>
      </c>
      <c r="G13" s="41">
        <v>8.25</v>
      </c>
      <c r="H13" s="42" t="str">
        <f t="shared" si="0"/>
        <v>II A</v>
      </c>
      <c r="I13" s="40" t="s">
        <v>243</v>
      </c>
      <c r="K13" s="22">
        <v>8.1836000000000002</v>
      </c>
    </row>
    <row r="14" spans="1:11" s="22" customFormat="1" ht="18" customHeight="1" x14ac:dyDescent="0.25">
      <c r="A14" s="36">
        <v>7</v>
      </c>
      <c r="B14" s="37" t="s">
        <v>183</v>
      </c>
      <c r="C14" s="38" t="s">
        <v>332</v>
      </c>
      <c r="D14" s="39">
        <v>39720</v>
      </c>
      <c r="E14" s="40" t="s">
        <v>128</v>
      </c>
      <c r="F14" s="41">
        <v>8.19</v>
      </c>
      <c r="G14" s="41"/>
      <c r="H14" s="42" t="str">
        <f t="shared" ref="H14:H32" si="1">IF(ISBLANK(F14),"",IF(F14&lt;=7.7,"KSM",IF(F14&lt;=8,"I A",IF(F14&lt;=8.44,"II A",IF(F14&lt;=9.04,"III A",IF(F14&lt;=9.64,"I JA",IF(F14&lt;=10.04,"II JA",IF(F14&lt;=10.34,"III JA"))))))))</f>
        <v>II A</v>
      </c>
      <c r="I14" s="40" t="s">
        <v>334</v>
      </c>
      <c r="K14" s="22">
        <v>8.1859000000000002</v>
      </c>
    </row>
    <row r="15" spans="1:11" s="22" customFormat="1" ht="18" customHeight="1" x14ac:dyDescent="0.25">
      <c r="A15" s="36">
        <v>8</v>
      </c>
      <c r="B15" s="37" t="s">
        <v>78</v>
      </c>
      <c r="C15" s="38" t="s">
        <v>290</v>
      </c>
      <c r="D15" s="39" t="s">
        <v>291</v>
      </c>
      <c r="E15" s="40" t="s">
        <v>288</v>
      </c>
      <c r="F15" s="41">
        <v>8.25</v>
      </c>
      <c r="G15" s="41"/>
      <c r="H15" s="42" t="str">
        <f t="shared" si="1"/>
        <v>II A</v>
      </c>
      <c r="I15" s="40" t="s">
        <v>289</v>
      </c>
    </row>
    <row r="16" spans="1:11" s="22" customFormat="1" ht="18" customHeight="1" x14ac:dyDescent="0.25">
      <c r="A16" s="43">
        <v>9</v>
      </c>
      <c r="B16" s="37" t="s">
        <v>357</v>
      </c>
      <c r="C16" s="38" t="s">
        <v>358</v>
      </c>
      <c r="D16" s="39" t="s">
        <v>359</v>
      </c>
      <c r="E16" s="40" t="s">
        <v>360</v>
      </c>
      <c r="F16" s="41">
        <v>8.2899999999999991</v>
      </c>
      <c r="G16" s="41"/>
      <c r="H16" s="42" t="str">
        <f t="shared" si="1"/>
        <v>II A</v>
      </c>
      <c r="I16" s="40" t="s">
        <v>130</v>
      </c>
    </row>
    <row r="17" spans="1:9" s="22" customFormat="1" ht="18" customHeight="1" x14ac:dyDescent="0.25">
      <c r="A17" s="36">
        <v>10</v>
      </c>
      <c r="B17" s="37" t="s">
        <v>93</v>
      </c>
      <c r="C17" s="38" t="s">
        <v>25</v>
      </c>
      <c r="D17" s="39" t="s">
        <v>94</v>
      </c>
      <c r="E17" s="40" t="s">
        <v>270</v>
      </c>
      <c r="F17" s="41">
        <v>8.32</v>
      </c>
      <c r="G17" s="41"/>
      <c r="H17" s="42" t="str">
        <f t="shared" si="1"/>
        <v>II A</v>
      </c>
      <c r="I17" s="40" t="s">
        <v>9</v>
      </c>
    </row>
    <row r="18" spans="1:9" s="22" customFormat="1" ht="18" customHeight="1" x14ac:dyDescent="0.25">
      <c r="A18" s="43">
        <v>11</v>
      </c>
      <c r="B18" s="37" t="s">
        <v>132</v>
      </c>
      <c r="C18" s="38" t="s">
        <v>14</v>
      </c>
      <c r="D18" s="39" t="s">
        <v>342</v>
      </c>
      <c r="E18" s="40" t="s">
        <v>128</v>
      </c>
      <c r="F18" s="41">
        <v>8.41</v>
      </c>
      <c r="G18" s="41"/>
      <c r="H18" s="42" t="str">
        <f t="shared" si="1"/>
        <v>II A</v>
      </c>
      <c r="I18" s="40" t="s">
        <v>343</v>
      </c>
    </row>
    <row r="19" spans="1:9" s="22" customFormat="1" ht="18" customHeight="1" x14ac:dyDescent="0.25">
      <c r="A19" s="36">
        <v>12</v>
      </c>
      <c r="B19" s="37" t="s">
        <v>21</v>
      </c>
      <c r="C19" s="38" t="s">
        <v>109</v>
      </c>
      <c r="D19" s="39" t="s">
        <v>110</v>
      </c>
      <c r="E19" s="40" t="s">
        <v>366</v>
      </c>
      <c r="F19" s="41">
        <v>8.44</v>
      </c>
      <c r="G19" s="41"/>
      <c r="H19" s="42" t="str">
        <f t="shared" si="1"/>
        <v>II A</v>
      </c>
      <c r="I19" s="40" t="s">
        <v>10</v>
      </c>
    </row>
    <row r="20" spans="1:9" s="22" customFormat="1" ht="18" customHeight="1" x14ac:dyDescent="0.25">
      <c r="A20" s="43">
        <v>13</v>
      </c>
      <c r="B20" s="37" t="s">
        <v>123</v>
      </c>
      <c r="C20" s="38" t="s">
        <v>54</v>
      </c>
      <c r="D20" s="39" t="s">
        <v>350</v>
      </c>
      <c r="E20" s="40" t="s">
        <v>128</v>
      </c>
      <c r="F20" s="41">
        <v>8.4700000000000006</v>
      </c>
      <c r="G20" s="41"/>
      <c r="H20" s="42" t="str">
        <f t="shared" si="1"/>
        <v>III A</v>
      </c>
      <c r="I20" s="40" t="s">
        <v>351</v>
      </c>
    </row>
    <row r="21" spans="1:9" s="22" customFormat="1" ht="18" customHeight="1" x14ac:dyDescent="0.25">
      <c r="A21" s="36">
        <v>14</v>
      </c>
      <c r="B21" s="37" t="s">
        <v>76</v>
      </c>
      <c r="C21" s="38" t="s">
        <v>216</v>
      </c>
      <c r="D21" s="39" t="s">
        <v>217</v>
      </c>
      <c r="E21" s="40" t="s">
        <v>657</v>
      </c>
      <c r="F21" s="41">
        <v>8.5299999999999994</v>
      </c>
      <c r="G21" s="41"/>
      <c r="H21" s="42" t="str">
        <f t="shared" si="1"/>
        <v>III A</v>
      </c>
      <c r="I21" s="40" t="s">
        <v>60</v>
      </c>
    </row>
    <row r="22" spans="1:9" s="22" customFormat="1" ht="18" customHeight="1" x14ac:dyDescent="0.25">
      <c r="A22" s="43">
        <v>15</v>
      </c>
      <c r="B22" s="37" t="s">
        <v>198</v>
      </c>
      <c r="C22" s="38" t="s">
        <v>197</v>
      </c>
      <c r="D22" s="39" t="s">
        <v>196</v>
      </c>
      <c r="E22" s="40" t="s">
        <v>238</v>
      </c>
      <c r="F22" s="41">
        <v>8.5399999999999991</v>
      </c>
      <c r="G22" s="41"/>
      <c r="H22" s="42" t="str">
        <f t="shared" si="1"/>
        <v>III A</v>
      </c>
      <c r="I22" s="40" t="s">
        <v>195</v>
      </c>
    </row>
    <row r="23" spans="1:9" s="22" customFormat="1" ht="18" customHeight="1" x14ac:dyDescent="0.25">
      <c r="A23" s="36">
        <v>16</v>
      </c>
      <c r="B23" s="37" t="s">
        <v>255</v>
      </c>
      <c r="C23" s="38" t="s">
        <v>256</v>
      </c>
      <c r="D23" s="39">
        <v>39142</v>
      </c>
      <c r="E23" s="40" t="s">
        <v>257</v>
      </c>
      <c r="F23" s="41">
        <v>8.6</v>
      </c>
      <c r="G23" s="41"/>
      <c r="H23" s="42" t="str">
        <f t="shared" si="1"/>
        <v>III A</v>
      </c>
      <c r="I23" s="40" t="s">
        <v>258</v>
      </c>
    </row>
    <row r="24" spans="1:9" s="22" customFormat="1" ht="18" customHeight="1" x14ac:dyDescent="0.25">
      <c r="A24" s="43">
        <v>17</v>
      </c>
      <c r="B24" s="37" t="s">
        <v>299</v>
      </c>
      <c r="C24" s="38" t="s">
        <v>300</v>
      </c>
      <c r="D24" s="39" t="s">
        <v>301</v>
      </c>
      <c r="E24" s="40" t="s">
        <v>288</v>
      </c>
      <c r="F24" s="41">
        <v>8.65</v>
      </c>
      <c r="G24" s="41"/>
      <c r="H24" s="42" t="str">
        <f t="shared" si="1"/>
        <v>III A</v>
      </c>
      <c r="I24" s="40" t="s">
        <v>302</v>
      </c>
    </row>
    <row r="25" spans="1:9" s="22" customFormat="1" ht="18" customHeight="1" x14ac:dyDescent="0.25">
      <c r="A25" s="36">
        <v>18</v>
      </c>
      <c r="B25" s="37" t="s">
        <v>19</v>
      </c>
      <c r="C25" s="38" t="s">
        <v>20</v>
      </c>
      <c r="D25" s="39" t="s">
        <v>91</v>
      </c>
      <c r="E25" s="40" t="s">
        <v>244</v>
      </c>
      <c r="F25" s="41">
        <v>8.7899999999999991</v>
      </c>
      <c r="G25" s="41"/>
      <c r="H25" s="42" t="str">
        <f t="shared" si="1"/>
        <v>III A</v>
      </c>
      <c r="I25" s="40" t="s">
        <v>245</v>
      </c>
    </row>
    <row r="26" spans="1:9" s="22" customFormat="1" ht="18" customHeight="1" x14ac:dyDescent="0.25">
      <c r="A26" s="43">
        <v>18</v>
      </c>
      <c r="B26" s="37" t="s">
        <v>170</v>
      </c>
      <c r="C26" s="38" t="s">
        <v>174</v>
      </c>
      <c r="D26" s="39" t="s">
        <v>92</v>
      </c>
      <c r="E26" s="40" t="s">
        <v>366</v>
      </c>
      <c r="F26" s="41">
        <v>8.7910000000000004</v>
      </c>
      <c r="G26" s="41"/>
      <c r="H26" s="42" t="str">
        <f t="shared" si="1"/>
        <v>III A</v>
      </c>
      <c r="I26" s="40" t="s">
        <v>175</v>
      </c>
    </row>
    <row r="27" spans="1:9" s="22" customFormat="1" ht="18" customHeight="1" x14ac:dyDescent="0.25">
      <c r="A27" s="36">
        <v>20</v>
      </c>
      <c r="B27" s="37" t="s">
        <v>153</v>
      </c>
      <c r="C27" s="38" t="s">
        <v>154</v>
      </c>
      <c r="D27" s="39">
        <v>39322</v>
      </c>
      <c r="E27" s="40" t="s">
        <v>15</v>
      </c>
      <c r="F27" s="41">
        <v>8.83</v>
      </c>
      <c r="G27" s="41"/>
      <c r="H27" s="42" t="str">
        <f t="shared" si="1"/>
        <v>III A</v>
      </c>
      <c r="I27" s="40" t="s">
        <v>400</v>
      </c>
    </row>
    <row r="28" spans="1:9" s="22" customFormat="1" ht="18" customHeight="1" x14ac:dyDescent="0.25">
      <c r="A28" s="43">
        <v>21</v>
      </c>
      <c r="B28" s="37" t="s">
        <v>46</v>
      </c>
      <c r="C28" s="38" t="s">
        <v>199</v>
      </c>
      <c r="D28" s="39" t="s">
        <v>296</v>
      </c>
      <c r="E28" s="40" t="s">
        <v>288</v>
      </c>
      <c r="F28" s="41">
        <v>8.89</v>
      </c>
      <c r="G28" s="41"/>
      <c r="H28" s="42" t="str">
        <f t="shared" si="1"/>
        <v>III A</v>
      </c>
      <c r="I28" s="40" t="s">
        <v>112</v>
      </c>
    </row>
    <row r="29" spans="1:9" s="22" customFormat="1" ht="18" customHeight="1" x14ac:dyDescent="0.25">
      <c r="A29" s="36">
        <v>22</v>
      </c>
      <c r="B29" s="37" t="s">
        <v>184</v>
      </c>
      <c r="C29" s="38" t="s">
        <v>388</v>
      </c>
      <c r="D29" s="39" t="s">
        <v>83</v>
      </c>
      <c r="E29" s="40" t="s">
        <v>273</v>
      </c>
      <c r="F29" s="41">
        <v>8.91</v>
      </c>
      <c r="G29" s="41"/>
      <c r="H29" s="42" t="str">
        <f t="shared" si="1"/>
        <v>III A</v>
      </c>
      <c r="I29" s="40" t="s">
        <v>298</v>
      </c>
    </row>
    <row r="30" spans="1:9" s="22" customFormat="1" ht="18" customHeight="1" x14ac:dyDescent="0.25">
      <c r="A30" s="43">
        <v>23</v>
      </c>
      <c r="B30" s="37" t="s">
        <v>90</v>
      </c>
      <c r="C30" s="38" t="s">
        <v>120</v>
      </c>
      <c r="D30" s="39" t="s">
        <v>121</v>
      </c>
      <c r="E30" s="40" t="s">
        <v>657</v>
      </c>
      <c r="F30" s="41">
        <v>8.9600000000000009</v>
      </c>
      <c r="G30" s="41"/>
      <c r="H30" s="42" t="str">
        <f t="shared" si="1"/>
        <v>III A</v>
      </c>
      <c r="I30" s="40" t="s">
        <v>60</v>
      </c>
    </row>
    <row r="31" spans="1:9" s="22" customFormat="1" ht="18" customHeight="1" x14ac:dyDescent="0.25">
      <c r="A31" s="36">
        <v>24</v>
      </c>
      <c r="B31" s="37" t="s">
        <v>403</v>
      </c>
      <c r="C31" s="38" t="s">
        <v>404</v>
      </c>
      <c r="D31" s="39">
        <v>39804</v>
      </c>
      <c r="E31" s="40" t="s">
        <v>15</v>
      </c>
      <c r="F31" s="41">
        <v>9.33</v>
      </c>
      <c r="G31" s="41"/>
      <c r="H31" s="42" t="str">
        <f t="shared" si="1"/>
        <v>I JA</v>
      </c>
      <c r="I31" s="40" t="s">
        <v>400</v>
      </c>
    </row>
    <row r="32" spans="1:9" s="22" customFormat="1" ht="18" customHeight="1" x14ac:dyDescent="0.25">
      <c r="A32" s="43">
        <v>25</v>
      </c>
      <c r="B32" s="37" t="s">
        <v>152</v>
      </c>
      <c r="C32" s="38" t="s">
        <v>402</v>
      </c>
      <c r="D32" s="39">
        <v>39518</v>
      </c>
      <c r="E32" s="40" t="s">
        <v>15</v>
      </c>
      <c r="F32" s="41">
        <v>9.5</v>
      </c>
      <c r="G32" s="41"/>
      <c r="H32" s="42" t="str">
        <f t="shared" si="1"/>
        <v>I JA</v>
      </c>
      <c r="I32" s="40" t="s">
        <v>81</v>
      </c>
    </row>
    <row r="33" spans="1:9" s="22" customFormat="1" ht="18" customHeight="1" x14ac:dyDescent="0.25">
      <c r="A33" s="36"/>
      <c r="B33" s="37" t="s">
        <v>19</v>
      </c>
      <c r="C33" s="38" t="s">
        <v>20</v>
      </c>
      <c r="D33" s="39" t="s">
        <v>91</v>
      </c>
      <c r="E33" s="40" t="s">
        <v>253</v>
      </c>
      <c r="F33" s="41" t="s">
        <v>419</v>
      </c>
      <c r="G33" s="41"/>
      <c r="H33" s="42"/>
      <c r="I33" s="40" t="s">
        <v>245</v>
      </c>
    </row>
    <row r="34" spans="1:9" s="22" customFormat="1" ht="18" customHeight="1" x14ac:dyDescent="0.25">
      <c r="A34" s="36"/>
      <c r="B34" s="37" t="s">
        <v>225</v>
      </c>
      <c r="C34" s="38" t="s">
        <v>226</v>
      </c>
      <c r="D34" s="39">
        <v>39403</v>
      </c>
      <c r="E34" s="40" t="s">
        <v>227</v>
      </c>
      <c r="F34" s="41" t="s">
        <v>419</v>
      </c>
      <c r="G34" s="41"/>
      <c r="H34" s="42"/>
      <c r="I34" s="40" t="s">
        <v>130</v>
      </c>
    </row>
    <row r="35" spans="1:9" x14ac:dyDescent="0.25">
      <c r="D35" s="13"/>
      <c r="E35" s="13"/>
      <c r="F35" s="13"/>
      <c r="G35" s="13"/>
      <c r="H35" s="13"/>
      <c r="I35" s="13"/>
    </row>
  </sheetData>
  <printOptions horizontalCentered="1"/>
  <pageMargins left="0.39370078740157483" right="0.39370078740157483" top="0.15748031496062992" bottom="0.39370078740157483" header="0.15748031496062992" footer="0.39370078740157483"/>
  <pageSetup paperSize="9" scale="90" orientation="portrait" horizontalDpi="4294967293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7"/>
  <sheetViews>
    <sheetView workbookViewId="0">
      <selection activeCell="O17" sqref="O17"/>
    </sheetView>
  </sheetViews>
  <sheetFormatPr defaultRowHeight="13.2" x14ac:dyDescent="0.25"/>
  <cols>
    <col min="1" max="1" width="7.109375" customWidth="1"/>
    <col min="2" max="2" width="0" hidden="1" customWidth="1"/>
    <col min="3" max="3" width="16.5546875" customWidth="1"/>
    <col min="4" max="4" width="13.88671875" customWidth="1"/>
    <col min="5" max="5" width="14.44140625" customWidth="1"/>
    <col min="6" max="6" width="19" customWidth="1"/>
    <col min="7" max="9" width="5.33203125" customWidth="1"/>
    <col min="10" max="10" width="5.33203125" hidden="1" customWidth="1"/>
    <col min="11" max="13" width="5.33203125" customWidth="1"/>
    <col min="16" max="16" width="21" customWidth="1"/>
  </cols>
  <sheetData>
    <row r="1" spans="1:16" ht="15.6" x14ac:dyDescent="0.25">
      <c r="A1" s="244" t="s">
        <v>407</v>
      </c>
      <c r="B1" s="245"/>
      <c r="C1" s="246"/>
      <c r="D1" s="247"/>
      <c r="E1" s="247"/>
      <c r="F1" s="248"/>
      <c r="G1" s="248"/>
      <c r="H1" s="249"/>
      <c r="I1" s="245"/>
      <c r="J1" s="245"/>
      <c r="K1" s="245"/>
      <c r="L1" s="245"/>
      <c r="M1" s="245"/>
      <c r="N1" s="245"/>
      <c r="O1" s="245"/>
      <c r="P1" s="245"/>
    </row>
    <row r="2" spans="1:16" ht="15.6" x14ac:dyDescent="0.25">
      <c r="A2" s="250" t="s">
        <v>406</v>
      </c>
      <c r="B2" s="250"/>
      <c r="C2" s="251"/>
      <c r="D2" s="252"/>
      <c r="E2" s="252"/>
      <c r="F2" s="253"/>
      <c r="G2" s="254"/>
      <c r="H2" s="254"/>
      <c r="I2" s="255"/>
      <c r="J2" s="250"/>
      <c r="K2" s="250"/>
      <c r="L2" s="250"/>
      <c r="M2" s="250"/>
      <c r="N2" s="250"/>
      <c r="O2" s="250"/>
      <c r="P2" s="250"/>
    </row>
    <row r="3" spans="1:16" ht="15.6" x14ac:dyDescent="0.25">
      <c r="A3" s="256"/>
      <c r="B3" s="256"/>
      <c r="C3" s="256"/>
      <c r="D3" s="257"/>
      <c r="E3" s="258"/>
      <c r="F3" s="259"/>
      <c r="G3" s="260"/>
      <c r="H3" s="260"/>
      <c r="I3" s="260"/>
      <c r="J3" s="260"/>
      <c r="K3" s="260"/>
      <c r="L3" s="260"/>
      <c r="M3" s="260"/>
      <c r="N3" s="261"/>
      <c r="O3" s="262"/>
      <c r="P3" s="263"/>
    </row>
    <row r="4" spans="1:16" ht="15.6" x14ac:dyDescent="0.25">
      <c r="A4" s="264"/>
      <c r="B4" s="264"/>
      <c r="C4" s="265" t="s">
        <v>549</v>
      </c>
      <c r="D4" s="264"/>
      <c r="E4" s="266"/>
      <c r="F4" s="267"/>
      <c r="G4" s="268"/>
      <c r="H4" s="268"/>
      <c r="I4" s="268"/>
      <c r="J4" s="268"/>
      <c r="K4" s="268"/>
      <c r="L4" s="268"/>
      <c r="M4" s="268"/>
      <c r="N4" s="261"/>
      <c r="O4" s="269"/>
      <c r="P4" s="264"/>
    </row>
    <row r="5" spans="1:16" ht="16.2" thickBot="1" x14ac:dyDescent="0.3">
      <c r="A5" s="256"/>
      <c r="B5" s="256"/>
      <c r="C5" s="256"/>
      <c r="D5" s="256"/>
      <c r="E5" s="270"/>
      <c r="F5" s="271"/>
      <c r="G5" s="400" t="s">
        <v>434</v>
      </c>
      <c r="H5" s="400"/>
      <c r="I5" s="400"/>
      <c r="J5" s="400"/>
      <c r="K5" s="400"/>
      <c r="L5" s="400"/>
      <c r="M5" s="400"/>
      <c r="N5" s="261"/>
      <c r="O5" s="272"/>
      <c r="P5" s="263"/>
    </row>
    <row r="6" spans="1:16" ht="18.75" customHeight="1" thickBot="1" x14ac:dyDescent="0.3">
      <c r="A6" s="273" t="s">
        <v>180</v>
      </c>
      <c r="B6" s="274"/>
      <c r="C6" s="275" t="s">
        <v>2</v>
      </c>
      <c r="D6" s="276" t="s">
        <v>3</v>
      </c>
      <c r="E6" s="277" t="s">
        <v>4</v>
      </c>
      <c r="F6" s="278" t="s">
        <v>5</v>
      </c>
      <c r="G6" s="279">
        <v>1</v>
      </c>
      <c r="H6" s="279">
        <v>2</v>
      </c>
      <c r="I6" s="279">
        <v>3</v>
      </c>
      <c r="J6" s="280" t="s">
        <v>435</v>
      </c>
      <c r="K6" s="281">
        <v>4</v>
      </c>
      <c r="L6" s="279">
        <v>5</v>
      </c>
      <c r="M6" s="279">
        <v>6</v>
      </c>
      <c r="N6" s="282" t="s">
        <v>38</v>
      </c>
      <c r="O6" s="283" t="s">
        <v>6</v>
      </c>
      <c r="P6" s="284" t="s">
        <v>7</v>
      </c>
    </row>
    <row r="7" spans="1:16" ht="18" customHeight="1" x14ac:dyDescent="0.25">
      <c r="A7" s="285">
        <v>1</v>
      </c>
      <c r="B7" s="286"/>
      <c r="C7" s="287" t="s">
        <v>189</v>
      </c>
      <c r="D7" s="288" t="s">
        <v>550</v>
      </c>
      <c r="E7" s="289" t="s">
        <v>551</v>
      </c>
      <c r="F7" s="290" t="s">
        <v>288</v>
      </c>
      <c r="G7" s="291" t="s">
        <v>442</v>
      </c>
      <c r="H7" s="291">
        <v>14.66</v>
      </c>
      <c r="I7" s="291">
        <v>14.8</v>
      </c>
      <c r="J7" s="291"/>
      <c r="K7" s="291">
        <v>14.86</v>
      </c>
      <c r="L7" s="291" t="s">
        <v>442</v>
      </c>
      <c r="M7" s="291">
        <v>14.5</v>
      </c>
      <c r="N7" s="292">
        <f t="shared" ref="N7:N16" si="0">MAX(G7:I7,K7:M7)</f>
        <v>14.86</v>
      </c>
      <c r="O7" s="293" t="str">
        <f t="shared" ref="O7:O16" si="1">IF(ISBLANK(N7),"",IF(N7&lt;9.5,"",IF(N7&gt;=18.2,"KSM",IF(N7&gt;=16.5,"I A",IF(N7&gt;=14.4,"II A",IF(N7&gt;=12.3,"III A",IF(N7&gt;=10.7,"I JA",IF(N7&gt;=9.5,"II JA"))))))))</f>
        <v>II A</v>
      </c>
      <c r="P7" s="290" t="s">
        <v>481</v>
      </c>
    </row>
    <row r="8" spans="1:16" ht="18" customHeight="1" x14ac:dyDescent="0.25">
      <c r="A8" s="285">
        <v>2</v>
      </c>
      <c r="B8" s="294"/>
      <c r="C8" s="295" t="s">
        <v>552</v>
      </c>
      <c r="D8" s="296" t="s">
        <v>553</v>
      </c>
      <c r="E8" s="297" t="s">
        <v>554</v>
      </c>
      <c r="F8" s="298" t="s">
        <v>273</v>
      </c>
      <c r="G8" s="299">
        <v>14.38</v>
      </c>
      <c r="H8" s="299">
        <v>14.17</v>
      </c>
      <c r="I8" s="299" t="s">
        <v>442</v>
      </c>
      <c r="J8" s="299"/>
      <c r="K8" s="299" t="s">
        <v>442</v>
      </c>
      <c r="L8" s="299">
        <v>14.42</v>
      </c>
      <c r="M8" s="299" t="s">
        <v>442</v>
      </c>
      <c r="N8" s="300">
        <f t="shared" si="0"/>
        <v>14.42</v>
      </c>
      <c r="O8" s="301" t="str">
        <f t="shared" si="1"/>
        <v>II A</v>
      </c>
      <c r="P8" s="298" t="s">
        <v>555</v>
      </c>
    </row>
    <row r="9" spans="1:16" ht="18" customHeight="1" x14ac:dyDescent="0.25">
      <c r="A9" s="285">
        <v>3</v>
      </c>
      <c r="B9" s="294"/>
      <c r="C9" s="295" t="s">
        <v>30</v>
      </c>
      <c r="D9" s="296" t="s">
        <v>556</v>
      </c>
      <c r="E9" s="297" t="s">
        <v>557</v>
      </c>
      <c r="F9" s="298" t="s">
        <v>366</v>
      </c>
      <c r="G9" s="299" t="s">
        <v>442</v>
      </c>
      <c r="H9" s="299">
        <v>11.62</v>
      </c>
      <c r="I9" s="299" t="s">
        <v>442</v>
      </c>
      <c r="J9" s="299"/>
      <c r="K9" s="299">
        <v>12.67</v>
      </c>
      <c r="L9" s="299" t="s">
        <v>442</v>
      </c>
      <c r="M9" s="299">
        <v>13.17</v>
      </c>
      <c r="N9" s="300">
        <f t="shared" si="0"/>
        <v>13.17</v>
      </c>
      <c r="O9" s="301" t="str">
        <f t="shared" si="1"/>
        <v>III A</v>
      </c>
      <c r="P9" s="298" t="s">
        <v>558</v>
      </c>
    </row>
    <row r="10" spans="1:16" ht="18" customHeight="1" x14ac:dyDescent="0.25">
      <c r="A10" s="285">
        <v>4</v>
      </c>
      <c r="B10" s="294"/>
      <c r="C10" s="295" t="s">
        <v>559</v>
      </c>
      <c r="D10" s="296" t="s">
        <v>560</v>
      </c>
      <c r="E10" s="297">
        <v>39524</v>
      </c>
      <c r="F10" s="298" t="s">
        <v>273</v>
      </c>
      <c r="G10" s="299" t="s">
        <v>442</v>
      </c>
      <c r="H10" s="299">
        <v>12.1</v>
      </c>
      <c r="I10" s="299">
        <v>12.15</v>
      </c>
      <c r="J10" s="299"/>
      <c r="K10" s="299">
        <v>12.82</v>
      </c>
      <c r="L10" s="299">
        <v>12.64</v>
      </c>
      <c r="M10" s="299">
        <v>13.05</v>
      </c>
      <c r="N10" s="300">
        <f t="shared" si="0"/>
        <v>13.05</v>
      </c>
      <c r="O10" s="301" t="str">
        <f t="shared" si="1"/>
        <v>III A</v>
      </c>
      <c r="P10" s="298" t="s">
        <v>190</v>
      </c>
    </row>
    <row r="11" spans="1:16" ht="18" customHeight="1" x14ac:dyDescent="0.25">
      <c r="A11" s="285">
        <v>5</v>
      </c>
      <c r="B11" s="294"/>
      <c r="C11" s="295" t="s">
        <v>189</v>
      </c>
      <c r="D11" s="296" t="s">
        <v>416</v>
      </c>
      <c r="E11" s="297" t="s">
        <v>561</v>
      </c>
      <c r="F11" s="298" t="s">
        <v>128</v>
      </c>
      <c r="G11" s="299">
        <v>12.87</v>
      </c>
      <c r="H11" s="299">
        <v>12.24</v>
      </c>
      <c r="I11" s="299">
        <v>12.5</v>
      </c>
      <c r="J11" s="299"/>
      <c r="K11" s="299">
        <v>13.03</v>
      </c>
      <c r="L11" s="299">
        <v>12.1</v>
      </c>
      <c r="M11" s="299">
        <v>12.54</v>
      </c>
      <c r="N11" s="300">
        <f t="shared" si="0"/>
        <v>13.03</v>
      </c>
      <c r="O11" s="301" t="str">
        <f t="shared" si="1"/>
        <v>III A</v>
      </c>
      <c r="P11" s="298" t="s">
        <v>349</v>
      </c>
    </row>
    <row r="12" spans="1:16" ht="18" customHeight="1" x14ac:dyDescent="0.25">
      <c r="A12" s="285">
        <v>6</v>
      </c>
      <c r="B12" s="302"/>
      <c r="C12" s="295" t="s">
        <v>562</v>
      </c>
      <c r="D12" s="296" t="s">
        <v>563</v>
      </c>
      <c r="E12" s="297" t="s">
        <v>564</v>
      </c>
      <c r="F12" s="298" t="s">
        <v>273</v>
      </c>
      <c r="G12" s="299">
        <v>11.02</v>
      </c>
      <c r="H12" s="299">
        <v>12.26</v>
      </c>
      <c r="I12" s="299">
        <v>12.4</v>
      </c>
      <c r="J12" s="299"/>
      <c r="K12" s="299">
        <v>12.92</v>
      </c>
      <c r="L12" s="299" t="s">
        <v>442</v>
      </c>
      <c r="M12" s="299" t="s">
        <v>442</v>
      </c>
      <c r="N12" s="300">
        <f t="shared" si="0"/>
        <v>12.92</v>
      </c>
      <c r="O12" s="301" t="str">
        <f t="shared" si="1"/>
        <v>III A</v>
      </c>
      <c r="P12" s="298" t="s">
        <v>565</v>
      </c>
    </row>
    <row r="13" spans="1:16" ht="18" customHeight="1" x14ac:dyDescent="0.25">
      <c r="A13" s="285">
        <v>7</v>
      </c>
      <c r="B13" s="294"/>
      <c r="C13" s="295" t="s">
        <v>566</v>
      </c>
      <c r="D13" s="296" t="s">
        <v>567</v>
      </c>
      <c r="E13" s="297" t="s">
        <v>568</v>
      </c>
      <c r="F13" s="298" t="s">
        <v>273</v>
      </c>
      <c r="G13" s="299">
        <v>12.12</v>
      </c>
      <c r="H13" s="299" t="s">
        <v>442</v>
      </c>
      <c r="I13" s="299">
        <v>12.7</v>
      </c>
      <c r="J13" s="299"/>
      <c r="K13" s="299" t="s">
        <v>442</v>
      </c>
      <c r="L13" s="299" t="s">
        <v>442</v>
      </c>
      <c r="M13" s="299">
        <v>12.8</v>
      </c>
      <c r="N13" s="300">
        <f t="shared" si="0"/>
        <v>12.8</v>
      </c>
      <c r="O13" s="301" t="str">
        <f t="shared" si="1"/>
        <v>III A</v>
      </c>
      <c r="P13" s="298" t="s">
        <v>555</v>
      </c>
    </row>
    <row r="14" spans="1:16" ht="18" customHeight="1" x14ac:dyDescent="0.3">
      <c r="A14" s="285">
        <v>8</v>
      </c>
      <c r="B14" s="294"/>
      <c r="C14" s="303" t="s">
        <v>518</v>
      </c>
      <c r="D14" s="304" t="s">
        <v>519</v>
      </c>
      <c r="E14" s="305" t="s">
        <v>520</v>
      </c>
      <c r="F14" s="306" t="s">
        <v>664</v>
      </c>
      <c r="G14" s="299">
        <v>10.4</v>
      </c>
      <c r="H14" s="299">
        <v>9</v>
      </c>
      <c r="I14" s="299">
        <v>9.66</v>
      </c>
      <c r="J14" s="299"/>
      <c r="K14" s="299">
        <v>8.9</v>
      </c>
      <c r="L14" s="299">
        <v>9.8800000000000008</v>
      </c>
      <c r="M14" s="299">
        <v>9.67</v>
      </c>
      <c r="N14" s="300">
        <f t="shared" si="0"/>
        <v>10.4</v>
      </c>
      <c r="O14" s="301" t="str">
        <f t="shared" si="1"/>
        <v>II JA</v>
      </c>
      <c r="P14" s="307" t="s">
        <v>443</v>
      </c>
    </row>
    <row r="15" spans="1:16" ht="18" customHeight="1" x14ac:dyDescent="0.25">
      <c r="A15" s="285">
        <v>9</v>
      </c>
      <c r="B15" s="294"/>
      <c r="C15" s="295" t="s">
        <v>331</v>
      </c>
      <c r="D15" s="296" t="s">
        <v>569</v>
      </c>
      <c r="E15" s="297" t="s">
        <v>570</v>
      </c>
      <c r="F15" s="308" t="s">
        <v>326</v>
      </c>
      <c r="G15" s="299">
        <v>9.6</v>
      </c>
      <c r="H15" s="299">
        <v>9.58</v>
      </c>
      <c r="I15" s="299">
        <v>9.73</v>
      </c>
      <c r="J15" s="299"/>
      <c r="K15" s="299"/>
      <c r="L15" s="299"/>
      <c r="M15" s="299"/>
      <c r="N15" s="300">
        <f t="shared" si="0"/>
        <v>9.73</v>
      </c>
      <c r="O15" s="301" t="str">
        <f t="shared" si="1"/>
        <v>II JA</v>
      </c>
      <c r="P15" s="298" t="s">
        <v>506</v>
      </c>
    </row>
    <row r="16" spans="1:16" ht="18" customHeight="1" x14ac:dyDescent="0.25">
      <c r="A16" s="285">
        <v>10</v>
      </c>
      <c r="B16" s="294"/>
      <c r="C16" s="295" t="s">
        <v>571</v>
      </c>
      <c r="D16" s="296" t="s">
        <v>572</v>
      </c>
      <c r="E16" s="297">
        <v>39200</v>
      </c>
      <c r="F16" s="298" t="s">
        <v>273</v>
      </c>
      <c r="G16" s="299">
        <v>8.85</v>
      </c>
      <c r="H16" s="299">
        <v>8.23</v>
      </c>
      <c r="I16" s="299">
        <v>9.24</v>
      </c>
      <c r="J16" s="299"/>
      <c r="K16" s="299"/>
      <c r="L16" s="299"/>
      <c r="M16" s="299"/>
      <c r="N16" s="300">
        <f t="shared" si="0"/>
        <v>9.24</v>
      </c>
      <c r="O16" s="301" t="str">
        <f t="shared" si="1"/>
        <v/>
      </c>
      <c r="P16" s="298" t="s">
        <v>162</v>
      </c>
    </row>
    <row r="17" spans="1:16" ht="18" customHeight="1" x14ac:dyDescent="0.25">
      <c r="A17" s="285"/>
      <c r="B17" s="294"/>
      <c r="C17" s="295" t="s">
        <v>573</v>
      </c>
      <c r="D17" s="296" t="s">
        <v>574</v>
      </c>
      <c r="E17" s="297" t="s">
        <v>575</v>
      </c>
      <c r="F17" s="298" t="s">
        <v>273</v>
      </c>
      <c r="G17" s="299" t="s">
        <v>442</v>
      </c>
      <c r="H17" s="299" t="s">
        <v>442</v>
      </c>
      <c r="I17" s="299" t="s">
        <v>442</v>
      </c>
      <c r="J17" s="299"/>
      <c r="K17" s="299"/>
      <c r="L17" s="299"/>
      <c r="M17" s="299"/>
      <c r="N17" s="300" t="s">
        <v>485</v>
      </c>
      <c r="O17" s="301"/>
      <c r="P17" s="298" t="s">
        <v>576</v>
      </c>
    </row>
  </sheetData>
  <mergeCells count="1">
    <mergeCell ref="G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</sheetPr>
  <dimension ref="A1:I47"/>
  <sheetViews>
    <sheetView topLeftCell="A27" zoomScaleNormal="100" workbookViewId="0">
      <selection activeCell="B49" sqref="B49"/>
    </sheetView>
  </sheetViews>
  <sheetFormatPr defaultColWidth="9.109375" defaultRowHeight="13.2" x14ac:dyDescent="0.25"/>
  <cols>
    <col min="1" max="1" width="5.6640625" style="13" customWidth="1"/>
    <col min="2" max="2" width="12.33203125" style="13" customWidth="1"/>
    <col min="3" max="3" width="11.88671875" style="13" bestFit="1" customWidth="1"/>
    <col min="4" max="4" width="10.6640625" style="44" customWidth="1"/>
    <col min="5" max="5" width="23.44140625" style="45" customWidth="1"/>
    <col min="6" max="6" width="8.109375" style="46" customWidth="1"/>
    <col min="7" max="7" width="8" style="19" customWidth="1"/>
    <col min="8" max="8" width="18.109375" style="13" bestFit="1" customWidth="1"/>
    <col min="9" max="16384" width="9.109375" style="13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406</v>
      </c>
      <c r="C2" s="8"/>
      <c r="D2" s="9"/>
      <c r="E2" s="9"/>
      <c r="F2" s="10"/>
      <c r="G2" s="11"/>
      <c r="H2" s="11"/>
      <c r="I2" s="12"/>
    </row>
    <row r="3" spans="1:9" s="19" customFormat="1" ht="12" customHeight="1" x14ac:dyDescent="0.25">
      <c r="A3" s="13"/>
      <c r="B3" s="13"/>
      <c r="C3" s="14"/>
      <c r="D3" s="15"/>
      <c r="E3" s="16"/>
      <c r="F3" s="17"/>
      <c r="G3" s="18"/>
    </row>
    <row r="4" spans="1:9" s="20" customFormat="1" ht="15.6" x14ac:dyDescent="0.25">
      <c r="B4" s="7" t="s">
        <v>409</v>
      </c>
      <c r="C4" s="7"/>
      <c r="D4" s="15"/>
      <c r="E4" s="21"/>
      <c r="F4" s="46"/>
      <c r="G4" s="19"/>
    </row>
    <row r="5" spans="1:9" s="22" customFormat="1" ht="16.2" thickBot="1" x14ac:dyDescent="0.3">
      <c r="B5" s="2">
        <v>1</v>
      </c>
      <c r="C5" s="2" t="s">
        <v>0</v>
      </c>
      <c r="D5" s="23"/>
      <c r="E5" s="24"/>
      <c r="F5" s="25"/>
      <c r="G5" s="26"/>
      <c r="H5" s="47"/>
    </row>
    <row r="6" spans="1:9" s="35" customFormat="1" ht="18" customHeight="1" thickBot="1" x14ac:dyDescent="0.3">
      <c r="A6" s="28" t="s">
        <v>1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26</v>
      </c>
      <c r="G6" s="33" t="s">
        <v>6</v>
      </c>
      <c r="H6" s="34" t="s">
        <v>7</v>
      </c>
    </row>
    <row r="7" spans="1:9" s="22" customFormat="1" ht="18" customHeight="1" x14ac:dyDescent="0.25">
      <c r="A7" s="36">
        <v>1</v>
      </c>
      <c r="B7" s="37" t="s">
        <v>114</v>
      </c>
      <c r="C7" s="38" t="s">
        <v>142</v>
      </c>
      <c r="D7" s="39" t="s">
        <v>295</v>
      </c>
      <c r="E7" s="40" t="s">
        <v>288</v>
      </c>
      <c r="F7" s="41">
        <v>7.74</v>
      </c>
      <c r="G7" s="42" t="str">
        <f>IF(ISBLANK(F7),"",IF(F7&lt;=7,"KSM",IF(F7&lt;=7.3,"I A",IF(F7&lt;=7.64,"II A",IF(F7&lt;=8.24,"III A",IF(F7&lt;=8.94,"I JA",IF(F7&lt;=9.44,"II JA",IF(F7&lt;=9.84,"III JA"))))))))</f>
        <v>III A</v>
      </c>
      <c r="H7" s="40" t="s">
        <v>112</v>
      </c>
    </row>
    <row r="8" spans="1:9" s="22" customFormat="1" ht="18" customHeight="1" x14ac:dyDescent="0.25">
      <c r="A8" s="36">
        <v>2</v>
      </c>
      <c r="B8" s="37" t="s">
        <v>98</v>
      </c>
      <c r="C8" s="38" t="s">
        <v>99</v>
      </c>
      <c r="D8" s="39">
        <v>39207</v>
      </c>
      <c r="E8" s="40" t="s">
        <v>273</v>
      </c>
      <c r="F8" s="41">
        <v>7.39</v>
      </c>
      <c r="G8" s="42" t="str">
        <f>IF(ISBLANK(F8),"",IF(F8&lt;=7,"KSM",IF(F8&lt;=7.3,"I A",IF(F8&lt;=7.64,"II A",IF(F8&lt;=8.24,"III A",IF(F8&lt;=8.94,"I JA",IF(F8&lt;=9.44,"II JA",IF(F8&lt;=9.84,"III JA"))))))))</f>
        <v>II A</v>
      </c>
      <c r="H8" s="40" t="s">
        <v>190</v>
      </c>
    </row>
    <row r="9" spans="1:9" s="22" customFormat="1" ht="18" customHeight="1" x14ac:dyDescent="0.25">
      <c r="A9" s="36">
        <v>3</v>
      </c>
      <c r="B9" s="37" t="s">
        <v>188</v>
      </c>
      <c r="C9" s="38" t="s">
        <v>371</v>
      </c>
      <c r="D9" s="39" t="s">
        <v>372</v>
      </c>
      <c r="E9" s="40" t="s">
        <v>366</v>
      </c>
      <c r="F9" s="41">
        <v>8.59</v>
      </c>
      <c r="G9" s="42" t="str">
        <f>IF(ISBLANK(F9),"",IF(F9&lt;=7,"KSM",IF(F9&lt;=7.3,"I A",IF(F9&lt;=7.64,"II A",IF(F9&lt;=8.24,"III A",IF(F9&lt;=8.94,"I JA",IF(F9&lt;=9.44,"II JA",IF(F9&lt;=9.84,"III JA"))))))))</f>
        <v>I JA</v>
      </c>
      <c r="H9" s="40" t="s">
        <v>175</v>
      </c>
    </row>
    <row r="10" spans="1:9" s="22" customFormat="1" ht="18" customHeight="1" x14ac:dyDescent="0.25">
      <c r="A10" s="36">
        <v>4</v>
      </c>
      <c r="B10" s="37" t="s">
        <v>113</v>
      </c>
      <c r="C10" s="38" t="s">
        <v>405</v>
      </c>
      <c r="D10" s="39">
        <v>39505</v>
      </c>
      <c r="E10" s="40" t="s">
        <v>15</v>
      </c>
      <c r="F10" s="41">
        <v>7.88</v>
      </c>
      <c r="G10" s="42" t="str">
        <f>IF(ISBLANK(F10),"",IF(F10&lt;=7,"KSM",IF(F10&lt;=7.3,"I A",IF(F10&lt;=7.64,"II A",IF(F10&lt;=8.24,"III A",IF(F10&lt;=8.94,"I JA",IF(F10&lt;=9.44,"II JA",IF(F10&lt;=9.84,"III JA"))))))))</f>
        <v>III A</v>
      </c>
      <c r="H10" s="40" t="s">
        <v>400</v>
      </c>
    </row>
    <row r="11" spans="1:9" s="22" customFormat="1" ht="18" customHeight="1" x14ac:dyDescent="0.25">
      <c r="A11" s="36">
        <v>5</v>
      </c>
      <c r="B11" s="37" t="s">
        <v>31</v>
      </c>
      <c r="C11" s="38" t="s">
        <v>313</v>
      </c>
      <c r="D11" s="39" t="s">
        <v>314</v>
      </c>
      <c r="E11" s="40" t="s">
        <v>11</v>
      </c>
      <c r="F11" s="41">
        <v>7.9</v>
      </c>
      <c r="G11" s="42" t="str">
        <f>IF(ISBLANK(F11),"",IF(F11&lt;=7,"KSM",IF(F11&lt;=7.3,"I A",IF(F11&lt;=7.64,"II A",IF(F11&lt;=8.24,"III A",IF(F11&lt;=8.94,"I JA",IF(F11&lt;=9.44,"II JA",IF(F11&lt;=9.84,"III JA"))))))))</f>
        <v>III A</v>
      </c>
      <c r="H11" s="40" t="s">
        <v>266</v>
      </c>
    </row>
    <row r="12" spans="1:9" s="22" customFormat="1" ht="18" customHeight="1" x14ac:dyDescent="0.25">
      <c r="A12" s="36">
        <v>6</v>
      </c>
      <c r="B12" s="37" t="s">
        <v>36</v>
      </c>
      <c r="C12" s="38" t="s">
        <v>148</v>
      </c>
      <c r="D12" s="39" t="s">
        <v>149</v>
      </c>
      <c r="E12" s="40" t="s">
        <v>288</v>
      </c>
      <c r="F12" s="41" t="s">
        <v>419</v>
      </c>
      <c r="G12" s="42"/>
      <c r="H12" s="40" t="s">
        <v>150</v>
      </c>
    </row>
    <row r="13" spans="1:9" s="22" customFormat="1" ht="15.6" x14ac:dyDescent="0.25">
      <c r="B13" s="2">
        <v>2</v>
      </c>
      <c r="C13" s="2" t="s">
        <v>0</v>
      </c>
      <c r="D13" s="23"/>
      <c r="E13" s="24"/>
      <c r="F13" s="25"/>
      <c r="G13" s="26"/>
      <c r="H13" s="27"/>
    </row>
    <row r="14" spans="1:9" s="22" customFormat="1" ht="18" customHeight="1" x14ac:dyDescent="0.25">
      <c r="A14" s="43">
        <v>1</v>
      </c>
      <c r="B14" s="37" t="s">
        <v>31</v>
      </c>
      <c r="C14" s="38" t="s">
        <v>73</v>
      </c>
      <c r="D14" s="39" t="s">
        <v>344</v>
      </c>
      <c r="E14" s="40" t="s">
        <v>128</v>
      </c>
      <c r="F14" s="41">
        <v>7.39</v>
      </c>
      <c r="G14" s="42" t="str">
        <f t="shared" ref="G14:G19" si="0">IF(ISBLANK(F14),"",IF(F14&lt;=7,"KSM",IF(F14&lt;=7.3,"I A",IF(F14&lt;=7.64,"II A",IF(F14&lt;=8.24,"III A",IF(F14&lt;=8.94,"I JA",IF(F14&lt;=9.44,"II JA",IF(F14&lt;=9.84,"III JA"))))))))</f>
        <v>II A</v>
      </c>
      <c r="H14" s="40" t="s">
        <v>17</v>
      </c>
    </row>
    <row r="15" spans="1:9" s="22" customFormat="1" ht="18" customHeight="1" x14ac:dyDescent="0.25">
      <c r="A15" s="36">
        <v>2</v>
      </c>
      <c r="B15" s="37" t="s">
        <v>249</v>
      </c>
      <c r="C15" s="38" t="s">
        <v>250</v>
      </c>
      <c r="D15" s="39" t="s">
        <v>251</v>
      </c>
      <c r="E15" s="40" t="s">
        <v>658</v>
      </c>
      <c r="F15" s="41" t="s">
        <v>419</v>
      </c>
      <c r="G15" s="42" t="b">
        <f t="shared" si="0"/>
        <v>0</v>
      </c>
      <c r="H15" s="40" t="s">
        <v>239</v>
      </c>
    </row>
    <row r="16" spans="1:9" s="22" customFormat="1" ht="18" customHeight="1" x14ac:dyDescent="0.25">
      <c r="A16" s="36">
        <v>3</v>
      </c>
      <c r="B16" s="37" t="s">
        <v>317</v>
      </c>
      <c r="C16" s="38" t="s">
        <v>318</v>
      </c>
      <c r="D16" s="39" t="s">
        <v>138</v>
      </c>
      <c r="E16" s="40" t="s">
        <v>319</v>
      </c>
      <c r="F16" s="41">
        <v>7.55</v>
      </c>
      <c r="G16" s="42" t="str">
        <f t="shared" si="0"/>
        <v>II A</v>
      </c>
      <c r="H16" s="40" t="s">
        <v>320</v>
      </c>
    </row>
    <row r="17" spans="1:8" s="22" customFormat="1" ht="18" customHeight="1" x14ac:dyDescent="0.25">
      <c r="A17" s="36">
        <v>4</v>
      </c>
      <c r="B17" s="37" t="s">
        <v>267</v>
      </c>
      <c r="C17" s="38" t="s">
        <v>185</v>
      </c>
      <c r="D17" s="39">
        <v>39540</v>
      </c>
      <c r="E17" s="40" t="s">
        <v>661</v>
      </c>
      <c r="F17" s="41">
        <v>7.91</v>
      </c>
      <c r="G17" s="42" t="str">
        <f t="shared" si="0"/>
        <v>III A</v>
      </c>
      <c r="H17" s="40" t="s">
        <v>262</v>
      </c>
    </row>
    <row r="18" spans="1:8" s="22" customFormat="1" ht="18" customHeight="1" x14ac:dyDescent="0.25">
      <c r="A18" s="36">
        <v>5</v>
      </c>
      <c r="B18" s="37" t="s">
        <v>331</v>
      </c>
      <c r="C18" s="38" t="s">
        <v>397</v>
      </c>
      <c r="D18" s="39" t="s">
        <v>314</v>
      </c>
      <c r="E18" s="40" t="s">
        <v>273</v>
      </c>
      <c r="F18" s="41">
        <v>8.16</v>
      </c>
      <c r="G18" s="42" t="str">
        <f t="shared" si="0"/>
        <v>III A</v>
      </c>
      <c r="H18" s="40" t="s">
        <v>160</v>
      </c>
    </row>
    <row r="19" spans="1:8" s="22" customFormat="1" ht="18" customHeight="1" x14ac:dyDescent="0.25">
      <c r="A19" s="36">
        <v>6</v>
      </c>
      <c r="B19" s="37" t="s">
        <v>311</v>
      </c>
      <c r="C19" s="38" t="s">
        <v>312</v>
      </c>
      <c r="D19" s="39" t="s">
        <v>79</v>
      </c>
      <c r="E19" s="40" t="s">
        <v>11</v>
      </c>
      <c r="F19" s="41">
        <v>7.52</v>
      </c>
      <c r="G19" s="42" t="str">
        <f t="shared" si="0"/>
        <v>II A</v>
      </c>
      <c r="H19" s="40" t="s">
        <v>266</v>
      </c>
    </row>
    <row r="20" spans="1:8" s="22" customFormat="1" ht="15.6" x14ac:dyDescent="0.25">
      <c r="B20" s="2">
        <v>3</v>
      </c>
      <c r="C20" s="2" t="s">
        <v>0</v>
      </c>
      <c r="D20" s="23"/>
      <c r="E20" s="24"/>
      <c r="F20" s="25"/>
      <c r="G20" s="26"/>
      <c r="H20" s="27"/>
    </row>
    <row r="21" spans="1:8" s="22" customFormat="1" ht="18" customHeight="1" x14ac:dyDescent="0.25">
      <c r="A21" s="43">
        <v>1</v>
      </c>
      <c r="B21" s="37" t="s">
        <v>75</v>
      </c>
      <c r="C21" s="38" t="s">
        <v>432</v>
      </c>
      <c r="D21" s="39">
        <v>39788</v>
      </c>
      <c r="E21" s="40" t="s">
        <v>659</v>
      </c>
      <c r="F21" s="41" t="s">
        <v>419</v>
      </c>
      <c r="G21" s="42"/>
      <c r="H21" s="40" t="s">
        <v>86</v>
      </c>
    </row>
    <row r="22" spans="1:8" s="22" customFormat="1" ht="18" customHeight="1" x14ac:dyDescent="0.25">
      <c r="A22" s="36">
        <v>2</v>
      </c>
      <c r="B22" s="37" t="s">
        <v>163</v>
      </c>
      <c r="C22" s="38" t="s">
        <v>209</v>
      </c>
      <c r="D22" s="39" t="s">
        <v>164</v>
      </c>
      <c r="E22" s="40" t="s">
        <v>662</v>
      </c>
      <c r="F22" s="41">
        <v>7.86</v>
      </c>
      <c r="G22" s="42" t="str">
        <f>IF(ISBLANK(F22),"",IF(F22&lt;=7,"KSM",IF(F22&lt;=7.3,"I A",IF(F22&lt;=7.64,"II A",IF(F22&lt;=8.24,"III A",IF(F22&lt;=8.94,"I JA",IF(F22&lt;=9.44,"II JA",IF(F22&lt;=9.84,"III JA"))))))))</f>
        <v>III A</v>
      </c>
      <c r="H22" s="40" t="s">
        <v>210</v>
      </c>
    </row>
    <row r="23" spans="1:8" s="22" customFormat="1" ht="18" customHeight="1" x14ac:dyDescent="0.25">
      <c r="A23" s="36">
        <v>3</v>
      </c>
      <c r="B23" s="37" t="s">
        <v>119</v>
      </c>
      <c r="C23" s="38" t="s">
        <v>401</v>
      </c>
      <c r="D23" s="39">
        <v>39465</v>
      </c>
      <c r="E23" s="40" t="s">
        <v>15</v>
      </c>
      <c r="F23" s="41">
        <v>8.18</v>
      </c>
      <c r="G23" s="42" t="str">
        <f>IF(ISBLANK(F23),"",IF(F23&lt;=7,"KSM",IF(F23&lt;=7.3,"I A",IF(F23&lt;=7.64,"II A",IF(F23&lt;=8.24,"III A",IF(F23&lt;=8.94,"I JA",IF(F23&lt;=9.44,"II JA",IF(F23&lt;=9.84,"III JA"))))))))</f>
        <v>III A</v>
      </c>
      <c r="H23" s="40" t="s">
        <v>81</v>
      </c>
    </row>
    <row r="24" spans="1:8" s="22" customFormat="1" ht="18" customHeight="1" x14ac:dyDescent="0.25">
      <c r="A24" s="36">
        <v>4</v>
      </c>
      <c r="B24" s="37" t="s">
        <v>328</v>
      </c>
      <c r="C24" s="38" t="s">
        <v>329</v>
      </c>
      <c r="D24" s="39" t="s">
        <v>330</v>
      </c>
      <c r="E24" s="40" t="s">
        <v>326</v>
      </c>
      <c r="F24" s="41">
        <v>7.92</v>
      </c>
      <c r="G24" s="42" t="str">
        <f>IF(ISBLANK(F24),"",IF(F24&lt;=7,"KSM",IF(F24&lt;=7.3,"I A",IF(F24&lt;=7.64,"II A",IF(F24&lt;=8.24,"III A",IF(F24&lt;=8.94,"I JA",IF(F24&lt;=9.44,"II JA",IF(F24&lt;=9.84,"III JA"))))))))</f>
        <v>III A</v>
      </c>
      <c r="H24" s="40" t="s">
        <v>327</v>
      </c>
    </row>
    <row r="25" spans="1:8" s="22" customFormat="1" ht="18" customHeight="1" x14ac:dyDescent="0.25">
      <c r="A25" s="36">
        <v>5</v>
      </c>
      <c r="B25" s="37" t="s">
        <v>34</v>
      </c>
      <c r="C25" s="38" t="s">
        <v>133</v>
      </c>
      <c r="D25" s="39" t="s">
        <v>135</v>
      </c>
      <c r="E25" s="40" t="s">
        <v>128</v>
      </c>
      <c r="F25" s="41">
        <v>7.5</v>
      </c>
      <c r="G25" s="42" t="str">
        <f>IF(ISBLANK(F25),"",IF(F25&lt;=7,"KSM",IF(F25&lt;=7.3,"I A",IF(F25&lt;=7.64,"II A",IF(F25&lt;=8.24,"III A",IF(F25&lt;=8.94,"I JA",IF(F25&lt;=9.44,"II JA",IF(F25&lt;=9.84,"III JA"))))))))</f>
        <v>II A</v>
      </c>
      <c r="H25" s="40" t="s">
        <v>134</v>
      </c>
    </row>
    <row r="26" spans="1:8" s="22" customFormat="1" ht="18" customHeight="1" x14ac:dyDescent="0.25">
      <c r="A26" s="36">
        <v>6</v>
      </c>
      <c r="B26" s="37" t="s">
        <v>32</v>
      </c>
      <c r="C26" s="38" t="s">
        <v>116</v>
      </c>
      <c r="D26" s="39" t="s">
        <v>204</v>
      </c>
      <c r="E26" s="40" t="s">
        <v>288</v>
      </c>
      <c r="F26" s="41">
        <v>7.39</v>
      </c>
      <c r="G26" s="42" t="str">
        <f>IF(ISBLANK(F26),"",IF(F26&lt;=7,"KSM",IF(F26&lt;=7.3,"I A",IF(F26&lt;=7.64,"II A",IF(F26&lt;=8.24,"III A",IF(F26&lt;=8.94,"I JA",IF(F26&lt;=9.44,"II JA",IF(F26&lt;=9.84,"III JA"))))))))</f>
        <v>II A</v>
      </c>
      <c r="H26" s="40" t="s">
        <v>50</v>
      </c>
    </row>
    <row r="27" spans="1:8" s="22" customFormat="1" ht="15.6" x14ac:dyDescent="0.25">
      <c r="B27" s="2">
        <v>4</v>
      </c>
      <c r="C27" s="2" t="s">
        <v>0</v>
      </c>
      <c r="D27" s="23"/>
      <c r="E27" s="24"/>
      <c r="F27" s="25"/>
      <c r="G27" s="26"/>
      <c r="H27" s="27"/>
    </row>
    <row r="28" spans="1:8" s="22" customFormat="1" ht="18" customHeight="1" x14ac:dyDescent="0.25">
      <c r="A28" s="43">
        <v>1</v>
      </c>
      <c r="B28" s="37" t="s">
        <v>213</v>
      </c>
      <c r="C28" s="38" t="s">
        <v>214</v>
      </c>
      <c r="D28" s="39" t="s">
        <v>215</v>
      </c>
      <c r="E28" s="40" t="s">
        <v>662</v>
      </c>
      <c r="F28" s="41">
        <v>8</v>
      </c>
      <c r="G28" s="42" t="str">
        <f t="shared" ref="G28:G33" si="1">IF(ISBLANK(F28),"",IF(F28&lt;=7,"KSM",IF(F28&lt;=7.3,"I A",IF(F28&lt;=7.64,"II A",IF(F28&lt;=8.24,"III A",IF(F28&lt;=8.94,"I JA",IF(F28&lt;=9.44,"II JA",IF(F28&lt;=9.84,"III JA"))))))))</f>
        <v>III A</v>
      </c>
      <c r="H28" s="40" t="s">
        <v>210</v>
      </c>
    </row>
    <row r="29" spans="1:8" s="22" customFormat="1" ht="18" customHeight="1" x14ac:dyDescent="0.25">
      <c r="A29" s="36">
        <v>2</v>
      </c>
      <c r="B29" s="37" t="s">
        <v>51</v>
      </c>
      <c r="C29" s="38" t="s">
        <v>315</v>
      </c>
      <c r="D29" s="39">
        <v>39461</v>
      </c>
      <c r="E29" s="40" t="s">
        <v>11</v>
      </c>
      <c r="F29" s="41">
        <v>7.66</v>
      </c>
      <c r="G29" s="42" t="str">
        <f t="shared" si="1"/>
        <v>III A</v>
      </c>
      <c r="H29" s="40" t="s">
        <v>266</v>
      </c>
    </row>
    <row r="30" spans="1:8" s="22" customFormat="1" ht="18" customHeight="1" x14ac:dyDescent="0.25">
      <c r="A30" s="36">
        <v>3</v>
      </c>
      <c r="B30" s="37" t="s">
        <v>106</v>
      </c>
      <c r="C30" s="38" t="s">
        <v>324</v>
      </c>
      <c r="D30" s="39" t="s">
        <v>325</v>
      </c>
      <c r="E30" s="40" t="s">
        <v>319</v>
      </c>
      <c r="F30" s="41">
        <v>7.28</v>
      </c>
      <c r="G30" s="42" t="str">
        <f t="shared" si="1"/>
        <v>I A</v>
      </c>
      <c r="H30" s="40" t="s">
        <v>320</v>
      </c>
    </row>
    <row r="31" spans="1:8" s="22" customFormat="1" ht="18" customHeight="1" x14ac:dyDescent="0.25">
      <c r="A31" s="36">
        <v>4</v>
      </c>
      <c r="B31" s="37" t="s">
        <v>28</v>
      </c>
      <c r="C31" s="38" t="s">
        <v>118</v>
      </c>
      <c r="D31" s="39" t="s">
        <v>146</v>
      </c>
      <c r="E31" s="40" t="s">
        <v>288</v>
      </c>
      <c r="F31" s="41">
        <v>7.5</v>
      </c>
      <c r="G31" s="42" t="str">
        <f t="shared" si="1"/>
        <v>II A</v>
      </c>
      <c r="H31" s="40" t="s">
        <v>147</v>
      </c>
    </row>
    <row r="32" spans="1:8" s="22" customFormat="1" ht="18" customHeight="1" x14ac:dyDescent="0.25">
      <c r="A32" s="36">
        <v>5</v>
      </c>
      <c r="B32" s="37" t="s">
        <v>66</v>
      </c>
      <c r="C32" s="38" t="s">
        <v>67</v>
      </c>
      <c r="D32" s="39" t="s">
        <v>68</v>
      </c>
      <c r="E32" s="40" t="s">
        <v>657</v>
      </c>
      <c r="F32" s="41">
        <v>7.56</v>
      </c>
      <c r="G32" s="42" t="str">
        <f t="shared" si="1"/>
        <v>II A</v>
      </c>
      <c r="H32" s="40" t="s">
        <v>60</v>
      </c>
    </row>
    <row r="33" spans="1:8" s="22" customFormat="1" ht="18" customHeight="1" x14ac:dyDescent="0.25">
      <c r="A33" s="36">
        <v>6</v>
      </c>
      <c r="B33" s="37" t="s">
        <v>51</v>
      </c>
      <c r="C33" s="38" t="s">
        <v>414</v>
      </c>
      <c r="D33" s="39">
        <v>39612</v>
      </c>
      <c r="E33" s="40" t="s">
        <v>11</v>
      </c>
      <c r="F33" s="41">
        <v>7.57</v>
      </c>
      <c r="G33" s="42" t="str">
        <f t="shared" si="1"/>
        <v>II A</v>
      </c>
      <c r="H33" s="40" t="s">
        <v>415</v>
      </c>
    </row>
    <row r="34" spans="1:8" s="22" customFormat="1" ht="15.6" x14ac:dyDescent="0.25">
      <c r="B34" s="2">
        <v>5</v>
      </c>
      <c r="C34" s="2" t="s">
        <v>0</v>
      </c>
      <c r="D34" s="23"/>
      <c r="E34" s="24"/>
      <c r="F34" s="25"/>
      <c r="G34" s="26"/>
      <c r="H34" s="27"/>
    </row>
    <row r="35" spans="1:8" s="22" customFormat="1" ht="18" customHeight="1" x14ac:dyDescent="0.25">
      <c r="A35" s="43">
        <v>1</v>
      </c>
      <c r="B35" s="37" t="s">
        <v>171</v>
      </c>
      <c r="C35" s="38" t="s">
        <v>172</v>
      </c>
      <c r="D35" s="39" t="s">
        <v>365</v>
      </c>
      <c r="E35" s="40" t="s">
        <v>366</v>
      </c>
      <c r="F35" s="41">
        <v>7.88</v>
      </c>
      <c r="G35" s="42" t="str">
        <f t="shared" ref="G35:G40" si="2">IF(ISBLANK(F35),"",IF(F35&lt;=7,"KSM",IF(F35&lt;=7.3,"I A",IF(F35&lt;=7.64,"II A",IF(F35&lt;=8.24,"III A",IF(F35&lt;=8.94,"I JA",IF(F35&lt;=9.44,"II JA",IF(F35&lt;=9.84,"III JA"))))))))</f>
        <v>III A</v>
      </c>
      <c r="H35" s="40" t="s">
        <v>173</v>
      </c>
    </row>
    <row r="36" spans="1:8" s="22" customFormat="1" ht="18" customHeight="1" x14ac:dyDescent="0.25">
      <c r="A36" s="36">
        <v>2</v>
      </c>
      <c r="B36" s="37" t="s">
        <v>51</v>
      </c>
      <c r="C36" s="38" t="s">
        <v>315</v>
      </c>
      <c r="D36" s="39" t="s">
        <v>316</v>
      </c>
      <c r="E36" s="40" t="s">
        <v>11</v>
      </c>
      <c r="F36" s="41" t="s">
        <v>419</v>
      </c>
      <c r="G36" s="42"/>
      <c r="H36" s="40" t="s">
        <v>266</v>
      </c>
    </row>
    <row r="37" spans="1:8" s="22" customFormat="1" ht="18" customHeight="1" x14ac:dyDescent="0.25">
      <c r="A37" s="36">
        <v>3</v>
      </c>
      <c r="B37" s="37" t="s">
        <v>49</v>
      </c>
      <c r="C37" s="38" t="s">
        <v>103</v>
      </c>
      <c r="D37" s="39">
        <v>39519</v>
      </c>
      <c r="E37" s="40" t="s">
        <v>273</v>
      </c>
      <c r="F37" s="41">
        <v>7.43</v>
      </c>
      <c r="G37" s="42" t="str">
        <f t="shared" si="2"/>
        <v>II A</v>
      </c>
      <c r="H37" s="40" t="s">
        <v>161</v>
      </c>
    </row>
    <row r="38" spans="1:8" s="22" customFormat="1" ht="18" customHeight="1" x14ac:dyDescent="0.25">
      <c r="A38" s="36">
        <v>4</v>
      </c>
      <c r="B38" s="37" t="s">
        <v>31</v>
      </c>
      <c r="C38" s="38" t="s">
        <v>143</v>
      </c>
      <c r="D38" s="39" t="s">
        <v>144</v>
      </c>
      <c r="E38" s="40" t="s">
        <v>288</v>
      </c>
      <c r="F38" s="41">
        <v>7.15</v>
      </c>
      <c r="G38" s="42" t="str">
        <f t="shared" si="2"/>
        <v>I A</v>
      </c>
      <c r="H38" s="40" t="s">
        <v>145</v>
      </c>
    </row>
    <row r="39" spans="1:8" s="22" customFormat="1" ht="18" customHeight="1" x14ac:dyDescent="0.25">
      <c r="A39" s="36">
        <v>5</v>
      </c>
      <c r="B39" s="37" t="s">
        <v>131</v>
      </c>
      <c r="C39" s="38" t="s">
        <v>205</v>
      </c>
      <c r="D39" s="39" t="s">
        <v>361</v>
      </c>
      <c r="E39" s="40" t="s">
        <v>128</v>
      </c>
      <c r="F39" s="41" t="s">
        <v>419</v>
      </c>
      <c r="G39" s="42"/>
      <c r="H39" s="40" t="s">
        <v>349</v>
      </c>
    </row>
    <row r="40" spans="1:8" s="22" customFormat="1" ht="18" customHeight="1" x14ac:dyDescent="0.25">
      <c r="A40" s="36">
        <v>6</v>
      </c>
      <c r="B40" s="37"/>
      <c r="C40" s="38"/>
      <c r="D40" s="39"/>
      <c r="E40" s="40"/>
      <c r="F40" s="41"/>
      <c r="G40" s="42" t="str">
        <f t="shared" si="2"/>
        <v/>
      </c>
      <c r="H40" s="40"/>
    </row>
    <row r="41" spans="1:8" s="22" customFormat="1" ht="15.6" x14ac:dyDescent="0.25">
      <c r="B41" s="2">
        <v>6</v>
      </c>
      <c r="C41" s="2" t="s">
        <v>0</v>
      </c>
      <c r="D41" s="23"/>
      <c r="E41" s="24"/>
      <c r="F41" s="25"/>
      <c r="G41" s="26"/>
      <c r="H41" s="27"/>
    </row>
    <row r="42" spans="1:8" s="22" customFormat="1" ht="18" customHeight="1" x14ac:dyDescent="0.25">
      <c r="A42" s="43">
        <v>1</v>
      </c>
      <c r="B42" s="37" t="s">
        <v>189</v>
      </c>
      <c r="C42" s="38" t="s">
        <v>416</v>
      </c>
      <c r="D42" s="39" t="s">
        <v>355</v>
      </c>
      <c r="E42" s="40" t="s">
        <v>128</v>
      </c>
      <c r="F42" s="41">
        <v>7.88</v>
      </c>
      <c r="G42" s="42" t="str">
        <f t="shared" ref="G42:G47" si="3">IF(ISBLANK(F42),"",IF(F42&lt;=7,"KSM",IF(F42&lt;=7.3,"I A",IF(F42&lt;=7.64,"II A",IF(F42&lt;=8.24,"III A",IF(F42&lt;=8.94,"I JA",IF(F42&lt;=9.44,"II JA",IF(F42&lt;=9.84,"III JA"))))))))</f>
        <v>III A</v>
      </c>
      <c r="H42" s="40" t="s">
        <v>356</v>
      </c>
    </row>
    <row r="43" spans="1:8" s="22" customFormat="1" ht="18" customHeight="1" x14ac:dyDescent="0.25">
      <c r="A43" s="36">
        <v>2</v>
      </c>
      <c r="B43" s="37" t="s">
        <v>367</v>
      </c>
      <c r="C43" s="38" t="s">
        <v>368</v>
      </c>
      <c r="D43" s="39" t="s">
        <v>369</v>
      </c>
      <c r="E43" s="40" t="s">
        <v>366</v>
      </c>
      <c r="F43" s="41">
        <v>8.15</v>
      </c>
      <c r="G43" s="42" t="str">
        <f t="shared" si="3"/>
        <v>III A</v>
      </c>
      <c r="H43" s="40" t="s">
        <v>370</v>
      </c>
    </row>
    <row r="44" spans="1:8" s="22" customFormat="1" ht="18" customHeight="1" x14ac:dyDescent="0.25">
      <c r="A44" s="36">
        <v>3</v>
      </c>
      <c r="B44" s="37" t="s">
        <v>303</v>
      </c>
      <c r="C44" s="38" t="s">
        <v>304</v>
      </c>
      <c r="D44" s="39" t="s">
        <v>305</v>
      </c>
      <c r="E44" s="40" t="s">
        <v>288</v>
      </c>
      <c r="F44" s="41">
        <v>7.77</v>
      </c>
      <c r="G44" s="42" t="str">
        <f t="shared" si="3"/>
        <v>III A</v>
      </c>
      <c r="H44" s="40" t="s">
        <v>50</v>
      </c>
    </row>
    <row r="45" spans="1:8" s="22" customFormat="1" ht="18" customHeight="1" x14ac:dyDescent="0.25">
      <c r="A45" s="36">
        <v>4</v>
      </c>
      <c r="B45" s="37" t="s">
        <v>321</v>
      </c>
      <c r="C45" s="38" t="s">
        <v>322</v>
      </c>
      <c r="D45" s="39" t="s">
        <v>323</v>
      </c>
      <c r="E45" s="40" t="s">
        <v>319</v>
      </c>
      <c r="F45" s="41" t="s">
        <v>419</v>
      </c>
      <c r="G45" s="42"/>
      <c r="H45" s="40" t="s">
        <v>320</v>
      </c>
    </row>
    <row r="46" spans="1:8" s="22" customFormat="1" ht="18" customHeight="1" x14ac:dyDescent="0.25">
      <c r="A46" s="36">
        <v>5</v>
      </c>
      <c r="B46" s="37" t="s">
        <v>33</v>
      </c>
      <c r="C46" s="38" t="s">
        <v>107</v>
      </c>
      <c r="D46" s="39" t="s">
        <v>108</v>
      </c>
      <c r="E46" s="40" t="s">
        <v>366</v>
      </c>
      <c r="F46" s="41">
        <v>7.84</v>
      </c>
      <c r="G46" s="42" t="str">
        <f t="shared" si="3"/>
        <v>III A</v>
      </c>
      <c r="H46" s="40" t="s">
        <v>10</v>
      </c>
    </row>
    <row r="47" spans="1:8" s="22" customFormat="1" ht="18" customHeight="1" x14ac:dyDescent="0.25">
      <c r="A47" s="36">
        <v>6</v>
      </c>
      <c r="B47" s="37" t="s">
        <v>431</v>
      </c>
      <c r="C47" s="38" t="s">
        <v>417</v>
      </c>
      <c r="D47" s="39">
        <v>39350</v>
      </c>
      <c r="E47" s="40" t="s">
        <v>659</v>
      </c>
      <c r="F47" s="41">
        <v>7.34</v>
      </c>
      <c r="G47" s="42" t="str">
        <f t="shared" si="3"/>
        <v>II A</v>
      </c>
      <c r="H47" s="40" t="s">
        <v>86</v>
      </c>
    </row>
  </sheetData>
  <printOptions horizontalCentered="1"/>
  <pageMargins left="0.39370078740157483" right="0.39370078740157483" top="0.15748031496062992" bottom="0.39370078740157483" header="0.15748031496062992" footer="0.39370078740157483"/>
  <pageSetup paperSize="9" scale="90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1"/>
  <sheetViews>
    <sheetView topLeftCell="A25" zoomScaleNormal="100" workbookViewId="0">
      <selection activeCell="A29" sqref="A29"/>
    </sheetView>
  </sheetViews>
  <sheetFormatPr defaultColWidth="9.109375" defaultRowHeight="13.2" x14ac:dyDescent="0.25"/>
  <cols>
    <col min="1" max="1" width="5.6640625" style="13" customWidth="1"/>
    <col min="2" max="2" width="12.33203125" style="13" customWidth="1"/>
    <col min="3" max="3" width="11.88671875" style="13" bestFit="1" customWidth="1"/>
    <col min="4" max="4" width="10.6640625" style="44" customWidth="1"/>
    <col min="5" max="5" width="23.44140625" style="45" customWidth="1"/>
    <col min="6" max="7" width="8.109375" style="46" customWidth="1"/>
    <col min="8" max="8" width="8" style="19" customWidth="1"/>
    <col min="9" max="9" width="18.109375" style="13" bestFit="1" customWidth="1"/>
    <col min="10" max="16384" width="9.109375" style="13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0" s="7" customFormat="1" ht="15.6" x14ac:dyDescent="0.25">
      <c r="A2" s="7" t="s">
        <v>406</v>
      </c>
      <c r="C2" s="8"/>
      <c r="D2" s="9"/>
      <c r="E2" s="9"/>
      <c r="F2" s="10"/>
      <c r="G2" s="10"/>
      <c r="H2" s="11"/>
      <c r="I2" s="11"/>
      <c r="J2" s="12"/>
    </row>
    <row r="3" spans="1:10" s="19" customFormat="1" ht="12" customHeight="1" x14ac:dyDescent="0.25">
      <c r="A3" s="13"/>
      <c r="B3" s="13"/>
      <c r="C3" s="14"/>
      <c r="D3" s="15"/>
      <c r="E3" s="16"/>
      <c r="F3" s="17"/>
      <c r="G3" s="17"/>
      <c r="H3" s="18"/>
    </row>
    <row r="4" spans="1:10" s="20" customFormat="1" ht="15.6" x14ac:dyDescent="0.25">
      <c r="B4" s="7" t="s">
        <v>409</v>
      </c>
      <c r="C4" s="7"/>
      <c r="D4" s="15"/>
      <c r="E4" s="21"/>
      <c r="F4" s="46"/>
      <c r="G4" s="46"/>
      <c r="H4" s="19"/>
    </row>
    <row r="5" spans="1:10" s="22" customFormat="1" ht="16.2" thickBot="1" x14ac:dyDescent="0.3">
      <c r="B5" s="2"/>
      <c r="C5" s="2"/>
      <c r="D5" s="23"/>
      <c r="E5" s="24"/>
      <c r="F5" s="25"/>
      <c r="G5" s="25"/>
      <c r="H5" s="26"/>
      <c r="I5" s="47"/>
    </row>
    <row r="6" spans="1:10" s="35" customFormat="1" ht="13.5" customHeight="1" thickBot="1" x14ac:dyDescent="0.3">
      <c r="A6" s="28" t="s">
        <v>180</v>
      </c>
      <c r="B6" s="29" t="s">
        <v>2</v>
      </c>
      <c r="C6" s="30" t="s">
        <v>3</v>
      </c>
      <c r="D6" s="31" t="s">
        <v>4</v>
      </c>
      <c r="E6" s="32" t="s">
        <v>5</v>
      </c>
      <c r="F6" s="31" t="s">
        <v>26</v>
      </c>
      <c r="G6" s="33" t="s">
        <v>420</v>
      </c>
      <c r="H6" s="33" t="s">
        <v>6</v>
      </c>
      <c r="I6" s="34" t="s">
        <v>7</v>
      </c>
    </row>
    <row r="7" spans="1:10" s="22" customFormat="1" ht="18" customHeight="1" x14ac:dyDescent="0.25">
      <c r="A7" s="36">
        <v>1</v>
      </c>
      <c r="B7" s="37" t="s">
        <v>31</v>
      </c>
      <c r="C7" s="38" t="s">
        <v>143</v>
      </c>
      <c r="D7" s="39" t="s">
        <v>144</v>
      </c>
      <c r="E7" s="40" t="s">
        <v>288</v>
      </c>
      <c r="F7" s="41">
        <v>7.15</v>
      </c>
      <c r="G7" s="41">
        <v>7.07</v>
      </c>
      <c r="H7" s="42" t="str">
        <f t="shared" ref="H7:H12" si="0">IF(ISBLANK(F7),"",IF(F7&lt;=7,"KSM",IF(F7&lt;=7.3,"I A",IF(F7&lt;=7.64,"II A",IF(F7&lt;=8.24,"III A",IF(F7&lt;=8.94,"I JA",IF(F7&lt;=9.44,"II JA",IF(F7&lt;=9.84,"III JA"))))))))</f>
        <v>I A</v>
      </c>
      <c r="I7" s="40" t="s">
        <v>145</v>
      </c>
    </row>
    <row r="8" spans="1:10" s="22" customFormat="1" ht="18" customHeight="1" x14ac:dyDescent="0.25">
      <c r="A8" s="36">
        <v>2</v>
      </c>
      <c r="B8" s="37" t="s">
        <v>431</v>
      </c>
      <c r="C8" s="38" t="s">
        <v>417</v>
      </c>
      <c r="D8" s="39">
        <v>39350</v>
      </c>
      <c r="E8" s="40" t="s">
        <v>659</v>
      </c>
      <c r="F8" s="41">
        <v>7.34</v>
      </c>
      <c r="G8" s="41">
        <v>7.27</v>
      </c>
      <c r="H8" s="42" t="str">
        <f t="shared" si="0"/>
        <v>II A</v>
      </c>
      <c r="I8" s="40" t="s">
        <v>86</v>
      </c>
    </row>
    <row r="9" spans="1:10" s="22" customFormat="1" ht="18" customHeight="1" x14ac:dyDescent="0.25">
      <c r="A9" s="36">
        <v>3</v>
      </c>
      <c r="B9" s="37" t="s">
        <v>106</v>
      </c>
      <c r="C9" s="38" t="s">
        <v>324</v>
      </c>
      <c r="D9" s="39" t="s">
        <v>325</v>
      </c>
      <c r="E9" s="40" t="s">
        <v>319</v>
      </c>
      <c r="F9" s="41">
        <v>7.28</v>
      </c>
      <c r="G9" s="41">
        <v>7.29</v>
      </c>
      <c r="H9" s="42" t="str">
        <f t="shared" si="0"/>
        <v>I A</v>
      </c>
      <c r="I9" s="40" t="s">
        <v>320</v>
      </c>
    </row>
    <row r="10" spans="1:10" s="22" customFormat="1" ht="18" customHeight="1" x14ac:dyDescent="0.25">
      <c r="A10" s="36">
        <v>4</v>
      </c>
      <c r="B10" s="37" t="s">
        <v>31</v>
      </c>
      <c r="C10" s="38" t="s">
        <v>73</v>
      </c>
      <c r="D10" s="39" t="s">
        <v>344</v>
      </c>
      <c r="E10" s="40" t="s">
        <v>128</v>
      </c>
      <c r="F10" s="41">
        <v>7.39</v>
      </c>
      <c r="G10" s="41">
        <v>7.35</v>
      </c>
      <c r="H10" s="42" t="str">
        <f t="shared" si="0"/>
        <v>II A</v>
      </c>
      <c r="I10" s="40" t="s">
        <v>17</v>
      </c>
    </row>
    <row r="11" spans="1:10" s="22" customFormat="1" ht="18" customHeight="1" x14ac:dyDescent="0.25">
      <c r="A11" s="36">
        <v>5</v>
      </c>
      <c r="B11" s="37" t="s">
        <v>32</v>
      </c>
      <c r="C11" s="38" t="s">
        <v>116</v>
      </c>
      <c r="D11" s="39" t="s">
        <v>204</v>
      </c>
      <c r="E11" s="40" t="s">
        <v>288</v>
      </c>
      <c r="F11" s="41">
        <v>7.39</v>
      </c>
      <c r="G11" s="41">
        <v>7.37</v>
      </c>
      <c r="H11" s="42" t="str">
        <f t="shared" si="0"/>
        <v>II A</v>
      </c>
      <c r="I11" s="40" t="s">
        <v>50</v>
      </c>
    </row>
    <row r="12" spans="1:10" s="22" customFormat="1" ht="18" customHeight="1" x14ac:dyDescent="0.25">
      <c r="A12" s="36">
        <v>6</v>
      </c>
      <c r="B12" s="37" t="s">
        <v>98</v>
      </c>
      <c r="C12" s="38" t="s">
        <v>99</v>
      </c>
      <c r="D12" s="39">
        <v>39207</v>
      </c>
      <c r="E12" s="40" t="s">
        <v>273</v>
      </c>
      <c r="F12" s="41">
        <v>7.39</v>
      </c>
      <c r="G12" s="41">
        <v>7.4</v>
      </c>
      <c r="H12" s="42" t="str">
        <f t="shared" si="0"/>
        <v>II A</v>
      </c>
      <c r="I12" s="40" t="s">
        <v>190</v>
      </c>
    </row>
    <row r="13" spans="1:10" s="22" customFormat="1" ht="18" customHeight="1" x14ac:dyDescent="0.25">
      <c r="A13" s="36">
        <v>7</v>
      </c>
      <c r="B13" s="37" t="s">
        <v>49</v>
      </c>
      <c r="C13" s="38" t="s">
        <v>103</v>
      </c>
      <c r="D13" s="39">
        <v>39519</v>
      </c>
      <c r="E13" s="40" t="s">
        <v>273</v>
      </c>
      <c r="F13" s="41">
        <v>7.43</v>
      </c>
      <c r="G13" s="41"/>
      <c r="H13" s="42" t="str">
        <f t="shared" ref="H13:H35" si="1">IF(ISBLANK(F13),"",IF(F13&lt;=7,"KSM",IF(F13&lt;=7.3,"I A",IF(F13&lt;=7.64,"II A",IF(F13&lt;=8.24,"III A",IF(F13&lt;=8.94,"I JA",IF(F13&lt;=9.44,"II JA",IF(F13&lt;=9.84,"III JA"))))))))</f>
        <v>II A</v>
      </c>
      <c r="I13" s="40" t="s">
        <v>161</v>
      </c>
    </row>
    <row r="14" spans="1:10" s="22" customFormat="1" ht="18" customHeight="1" x14ac:dyDescent="0.25">
      <c r="A14" s="36">
        <v>8</v>
      </c>
      <c r="B14" s="37" t="s">
        <v>34</v>
      </c>
      <c r="C14" s="38" t="s">
        <v>133</v>
      </c>
      <c r="D14" s="39" t="s">
        <v>135</v>
      </c>
      <c r="E14" s="40" t="s">
        <v>128</v>
      </c>
      <c r="F14" s="41">
        <v>7.5</v>
      </c>
      <c r="G14" s="41"/>
      <c r="H14" s="42" t="str">
        <f t="shared" si="1"/>
        <v>II A</v>
      </c>
      <c r="I14" s="40" t="s">
        <v>134</v>
      </c>
    </row>
    <row r="15" spans="1:10" s="22" customFormat="1" ht="18" customHeight="1" x14ac:dyDescent="0.25">
      <c r="A15" s="36">
        <v>8</v>
      </c>
      <c r="B15" s="37" t="s">
        <v>28</v>
      </c>
      <c r="C15" s="38" t="s">
        <v>118</v>
      </c>
      <c r="D15" s="39" t="s">
        <v>146</v>
      </c>
      <c r="E15" s="40" t="s">
        <v>288</v>
      </c>
      <c r="F15" s="41">
        <v>7.5</v>
      </c>
      <c r="G15" s="41"/>
      <c r="H15" s="42" t="str">
        <f t="shared" si="1"/>
        <v>II A</v>
      </c>
      <c r="I15" s="40" t="s">
        <v>147</v>
      </c>
    </row>
    <row r="16" spans="1:10" s="22" customFormat="1" ht="18" customHeight="1" x14ac:dyDescent="0.25">
      <c r="A16" s="36">
        <v>10</v>
      </c>
      <c r="B16" s="37" t="s">
        <v>311</v>
      </c>
      <c r="C16" s="38" t="s">
        <v>312</v>
      </c>
      <c r="D16" s="39" t="s">
        <v>79</v>
      </c>
      <c r="E16" s="40" t="s">
        <v>11</v>
      </c>
      <c r="F16" s="41">
        <v>7.52</v>
      </c>
      <c r="G16" s="41"/>
      <c r="H16" s="42" t="str">
        <f t="shared" si="1"/>
        <v>II A</v>
      </c>
      <c r="I16" s="40" t="s">
        <v>266</v>
      </c>
    </row>
    <row r="17" spans="1:9" s="22" customFormat="1" ht="18" customHeight="1" x14ac:dyDescent="0.25">
      <c r="A17" s="36">
        <v>11</v>
      </c>
      <c r="B17" s="37" t="s">
        <v>317</v>
      </c>
      <c r="C17" s="38" t="s">
        <v>318</v>
      </c>
      <c r="D17" s="39" t="s">
        <v>138</v>
      </c>
      <c r="E17" s="40" t="s">
        <v>319</v>
      </c>
      <c r="F17" s="41">
        <v>7.55</v>
      </c>
      <c r="G17" s="41"/>
      <c r="H17" s="42" t="str">
        <f t="shared" si="1"/>
        <v>II A</v>
      </c>
      <c r="I17" s="40" t="s">
        <v>320</v>
      </c>
    </row>
    <row r="18" spans="1:9" s="22" customFormat="1" ht="18" customHeight="1" x14ac:dyDescent="0.25">
      <c r="A18" s="36">
        <v>12</v>
      </c>
      <c r="B18" s="37" t="s">
        <v>66</v>
      </c>
      <c r="C18" s="38" t="s">
        <v>67</v>
      </c>
      <c r="D18" s="39" t="s">
        <v>68</v>
      </c>
      <c r="E18" s="40" t="s">
        <v>657</v>
      </c>
      <c r="F18" s="41">
        <v>7.56</v>
      </c>
      <c r="G18" s="41"/>
      <c r="H18" s="42" t="str">
        <f t="shared" si="1"/>
        <v>II A</v>
      </c>
      <c r="I18" s="40" t="s">
        <v>60</v>
      </c>
    </row>
    <row r="19" spans="1:9" s="22" customFormat="1" ht="18" customHeight="1" x14ac:dyDescent="0.25">
      <c r="A19" s="36">
        <v>13</v>
      </c>
      <c r="B19" s="37" t="s">
        <v>51</v>
      </c>
      <c r="C19" s="38" t="s">
        <v>414</v>
      </c>
      <c r="D19" s="39">
        <v>39612</v>
      </c>
      <c r="E19" s="40" t="s">
        <v>11</v>
      </c>
      <c r="F19" s="41">
        <v>7.57</v>
      </c>
      <c r="G19" s="41"/>
      <c r="H19" s="42" t="str">
        <f t="shared" si="1"/>
        <v>II A</v>
      </c>
      <c r="I19" s="40" t="s">
        <v>415</v>
      </c>
    </row>
    <row r="20" spans="1:9" s="22" customFormat="1" ht="18" customHeight="1" x14ac:dyDescent="0.25">
      <c r="A20" s="36">
        <v>14</v>
      </c>
      <c r="B20" s="37" t="s">
        <v>51</v>
      </c>
      <c r="C20" s="38" t="s">
        <v>315</v>
      </c>
      <c r="D20" s="39">
        <v>39461</v>
      </c>
      <c r="E20" s="40" t="s">
        <v>11</v>
      </c>
      <c r="F20" s="41">
        <v>7.66</v>
      </c>
      <c r="G20" s="41"/>
      <c r="H20" s="42" t="str">
        <f t="shared" si="1"/>
        <v>III A</v>
      </c>
      <c r="I20" s="40" t="s">
        <v>266</v>
      </c>
    </row>
    <row r="21" spans="1:9" s="22" customFormat="1" ht="18" customHeight="1" x14ac:dyDescent="0.25">
      <c r="A21" s="36">
        <v>15</v>
      </c>
      <c r="B21" s="37" t="s">
        <v>114</v>
      </c>
      <c r="C21" s="38" t="s">
        <v>142</v>
      </c>
      <c r="D21" s="39" t="s">
        <v>295</v>
      </c>
      <c r="E21" s="40" t="s">
        <v>288</v>
      </c>
      <c r="F21" s="41">
        <v>7.74</v>
      </c>
      <c r="G21" s="41"/>
      <c r="H21" s="42" t="str">
        <f t="shared" si="1"/>
        <v>III A</v>
      </c>
      <c r="I21" s="40" t="s">
        <v>112</v>
      </c>
    </row>
    <row r="22" spans="1:9" s="22" customFormat="1" ht="18" customHeight="1" x14ac:dyDescent="0.25">
      <c r="A22" s="36">
        <v>16</v>
      </c>
      <c r="B22" s="37" t="s">
        <v>303</v>
      </c>
      <c r="C22" s="38" t="s">
        <v>304</v>
      </c>
      <c r="D22" s="39" t="s">
        <v>305</v>
      </c>
      <c r="E22" s="40" t="s">
        <v>288</v>
      </c>
      <c r="F22" s="41">
        <v>7.77</v>
      </c>
      <c r="G22" s="41"/>
      <c r="H22" s="42" t="str">
        <f t="shared" si="1"/>
        <v>III A</v>
      </c>
      <c r="I22" s="40" t="s">
        <v>50</v>
      </c>
    </row>
    <row r="23" spans="1:9" s="22" customFormat="1" ht="18" customHeight="1" x14ac:dyDescent="0.25">
      <c r="A23" s="36">
        <v>17</v>
      </c>
      <c r="B23" s="37" t="s">
        <v>33</v>
      </c>
      <c r="C23" s="38" t="s">
        <v>107</v>
      </c>
      <c r="D23" s="39" t="s">
        <v>108</v>
      </c>
      <c r="E23" s="40" t="s">
        <v>366</v>
      </c>
      <c r="F23" s="41">
        <v>7.84</v>
      </c>
      <c r="G23" s="41"/>
      <c r="H23" s="42" t="str">
        <f t="shared" si="1"/>
        <v>III A</v>
      </c>
      <c r="I23" s="40" t="s">
        <v>10</v>
      </c>
    </row>
    <row r="24" spans="1:9" s="22" customFormat="1" ht="18" customHeight="1" x14ac:dyDescent="0.25">
      <c r="A24" s="36">
        <v>18</v>
      </c>
      <c r="B24" s="37" t="s">
        <v>163</v>
      </c>
      <c r="C24" s="38" t="s">
        <v>209</v>
      </c>
      <c r="D24" s="39" t="s">
        <v>164</v>
      </c>
      <c r="E24" s="40" t="s">
        <v>662</v>
      </c>
      <c r="F24" s="41">
        <v>7.86</v>
      </c>
      <c r="G24" s="41"/>
      <c r="H24" s="42" t="str">
        <f t="shared" si="1"/>
        <v>III A</v>
      </c>
      <c r="I24" s="40" t="s">
        <v>210</v>
      </c>
    </row>
    <row r="25" spans="1:9" s="22" customFormat="1" ht="18" customHeight="1" x14ac:dyDescent="0.25">
      <c r="A25" s="36">
        <v>19</v>
      </c>
      <c r="B25" s="37" t="s">
        <v>113</v>
      </c>
      <c r="C25" s="38" t="s">
        <v>405</v>
      </c>
      <c r="D25" s="39">
        <v>39505</v>
      </c>
      <c r="E25" s="40" t="s">
        <v>15</v>
      </c>
      <c r="F25" s="41">
        <v>7.88</v>
      </c>
      <c r="G25" s="41"/>
      <c r="H25" s="42" t="str">
        <f t="shared" si="1"/>
        <v>III A</v>
      </c>
      <c r="I25" s="40" t="s">
        <v>400</v>
      </c>
    </row>
    <row r="26" spans="1:9" s="22" customFormat="1" ht="18" customHeight="1" x14ac:dyDescent="0.25">
      <c r="A26" s="36">
        <v>20</v>
      </c>
      <c r="B26" s="37" t="s">
        <v>171</v>
      </c>
      <c r="C26" s="38" t="s">
        <v>172</v>
      </c>
      <c r="D26" s="39" t="s">
        <v>365</v>
      </c>
      <c r="E26" s="40" t="s">
        <v>366</v>
      </c>
      <c r="F26" s="41">
        <v>7.88</v>
      </c>
      <c r="G26" s="41"/>
      <c r="H26" s="42" t="str">
        <f t="shared" si="1"/>
        <v>III A</v>
      </c>
      <c r="I26" s="40" t="s">
        <v>173</v>
      </c>
    </row>
    <row r="27" spans="1:9" s="22" customFormat="1" ht="18" customHeight="1" x14ac:dyDescent="0.25">
      <c r="A27" s="36">
        <v>20</v>
      </c>
      <c r="B27" s="37" t="s">
        <v>189</v>
      </c>
      <c r="C27" s="38" t="s">
        <v>416</v>
      </c>
      <c r="D27" s="39" t="s">
        <v>355</v>
      </c>
      <c r="E27" s="40" t="s">
        <v>128</v>
      </c>
      <c r="F27" s="41">
        <v>7.88</v>
      </c>
      <c r="G27" s="41"/>
      <c r="H27" s="42" t="str">
        <f t="shared" si="1"/>
        <v>III A</v>
      </c>
      <c r="I27" s="40" t="s">
        <v>356</v>
      </c>
    </row>
    <row r="28" spans="1:9" s="22" customFormat="1" ht="18" customHeight="1" x14ac:dyDescent="0.25">
      <c r="A28" s="36">
        <v>22</v>
      </c>
      <c r="B28" s="37" t="s">
        <v>31</v>
      </c>
      <c r="C28" s="38" t="s">
        <v>313</v>
      </c>
      <c r="D28" s="39" t="s">
        <v>314</v>
      </c>
      <c r="E28" s="40" t="s">
        <v>11</v>
      </c>
      <c r="F28" s="41">
        <v>7.9</v>
      </c>
      <c r="G28" s="41"/>
      <c r="H28" s="42" t="str">
        <f t="shared" si="1"/>
        <v>III A</v>
      </c>
      <c r="I28" s="40" t="s">
        <v>266</v>
      </c>
    </row>
    <row r="29" spans="1:9" s="22" customFormat="1" ht="18" customHeight="1" x14ac:dyDescent="0.25">
      <c r="A29" s="36">
        <v>23</v>
      </c>
      <c r="B29" s="37" t="s">
        <v>267</v>
      </c>
      <c r="C29" s="38" t="s">
        <v>185</v>
      </c>
      <c r="D29" s="39">
        <v>39540</v>
      </c>
      <c r="E29" s="40" t="s">
        <v>661</v>
      </c>
      <c r="F29" s="41">
        <v>7.91</v>
      </c>
      <c r="G29" s="41"/>
      <c r="H29" s="42" t="str">
        <f t="shared" si="1"/>
        <v>III A</v>
      </c>
      <c r="I29" s="40" t="s">
        <v>262</v>
      </c>
    </row>
    <row r="30" spans="1:9" s="22" customFormat="1" ht="18" customHeight="1" x14ac:dyDescent="0.25">
      <c r="A30" s="36">
        <v>24</v>
      </c>
      <c r="B30" s="37" t="s">
        <v>328</v>
      </c>
      <c r="C30" s="38" t="s">
        <v>329</v>
      </c>
      <c r="D30" s="39" t="s">
        <v>330</v>
      </c>
      <c r="E30" s="40" t="s">
        <v>326</v>
      </c>
      <c r="F30" s="41">
        <v>7.92</v>
      </c>
      <c r="G30" s="41"/>
      <c r="H30" s="42" t="str">
        <f t="shared" si="1"/>
        <v>III A</v>
      </c>
      <c r="I30" s="40" t="s">
        <v>327</v>
      </c>
    </row>
    <row r="31" spans="1:9" s="22" customFormat="1" ht="18" customHeight="1" x14ac:dyDescent="0.25">
      <c r="A31" s="36">
        <v>25</v>
      </c>
      <c r="B31" s="37" t="s">
        <v>213</v>
      </c>
      <c r="C31" s="38" t="s">
        <v>214</v>
      </c>
      <c r="D31" s="39" t="s">
        <v>215</v>
      </c>
      <c r="E31" s="40" t="s">
        <v>662</v>
      </c>
      <c r="F31" s="41">
        <v>8</v>
      </c>
      <c r="G31" s="41"/>
      <c r="H31" s="42" t="str">
        <f t="shared" si="1"/>
        <v>III A</v>
      </c>
      <c r="I31" s="40" t="s">
        <v>210</v>
      </c>
    </row>
    <row r="32" spans="1:9" s="22" customFormat="1" ht="18" customHeight="1" x14ac:dyDescent="0.25">
      <c r="A32" s="36">
        <v>26</v>
      </c>
      <c r="B32" s="37" t="s">
        <v>367</v>
      </c>
      <c r="C32" s="38" t="s">
        <v>368</v>
      </c>
      <c r="D32" s="39" t="s">
        <v>369</v>
      </c>
      <c r="E32" s="40" t="s">
        <v>366</v>
      </c>
      <c r="F32" s="41">
        <v>8.15</v>
      </c>
      <c r="G32" s="41"/>
      <c r="H32" s="42" t="str">
        <f t="shared" si="1"/>
        <v>III A</v>
      </c>
      <c r="I32" s="40" t="s">
        <v>370</v>
      </c>
    </row>
    <row r="33" spans="1:9" s="22" customFormat="1" ht="18" customHeight="1" x14ac:dyDescent="0.25">
      <c r="A33" s="36">
        <v>27</v>
      </c>
      <c r="B33" s="37" t="s">
        <v>331</v>
      </c>
      <c r="C33" s="38" t="s">
        <v>397</v>
      </c>
      <c r="D33" s="39" t="s">
        <v>314</v>
      </c>
      <c r="E33" s="40" t="s">
        <v>273</v>
      </c>
      <c r="F33" s="41">
        <v>8.16</v>
      </c>
      <c r="G33" s="41"/>
      <c r="H33" s="42" t="str">
        <f t="shared" si="1"/>
        <v>III A</v>
      </c>
      <c r="I33" s="40" t="s">
        <v>160</v>
      </c>
    </row>
    <row r="34" spans="1:9" s="22" customFormat="1" ht="18" customHeight="1" x14ac:dyDescent="0.25">
      <c r="A34" s="36">
        <v>28</v>
      </c>
      <c r="B34" s="37" t="s">
        <v>119</v>
      </c>
      <c r="C34" s="38" t="s">
        <v>401</v>
      </c>
      <c r="D34" s="39">
        <v>39465</v>
      </c>
      <c r="E34" s="40" t="s">
        <v>15</v>
      </c>
      <c r="F34" s="41">
        <v>8.18</v>
      </c>
      <c r="G34" s="41"/>
      <c r="H34" s="42" t="str">
        <f t="shared" si="1"/>
        <v>III A</v>
      </c>
      <c r="I34" s="40" t="s">
        <v>81</v>
      </c>
    </row>
    <row r="35" spans="1:9" s="22" customFormat="1" ht="18" customHeight="1" x14ac:dyDescent="0.25">
      <c r="A35" s="36">
        <v>29</v>
      </c>
      <c r="B35" s="37" t="s">
        <v>188</v>
      </c>
      <c r="C35" s="38" t="s">
        <v>371</v>
      </c>
      <c r="D35" s="39" t="s">
        <v>372</v>
      </c>
      <c r="E35" s="40" t="s">
        <v>366</v>
      </c>
      <c r="F35" s="41">
        <v>8.59</v>
      </c>
      <c r="G35" s="41"/>
      <c r="H35" s="42" t="str">
        <f t="shared" si="1"/>
        <v>I JA</v>
      </c>
      <c r="I35" s="40" t="s">
        <v>175</v>
      </c>
    </row>
    <row r="36" spans="1:9" s="22" customFormat="1" ht="18" customHeight="1" x14ac:dyDescent="0.25">
      <c r="A36" s="43"/>
      <c r="B36" s="37" t="s">
        <v>36</v>
      </c>
      <c r="C36" s="38" t="s">
        <v>148</v>
      </c>
      <c r="D36" s="39" t="s">
        <v>149</v>
      </c>
      <c r="E36" s="40" t="s">
        <v>288</v>
      </c>
      <c r="F36" s="41" t="s">
        <v>419</v>
      </c>
      <c r="G36" s="41"/>
      <c r="H36" s="42"/>
      <c r="I36" s="40" t="s">
        <v>150</v>
      </c>
    </row>
    <row r="37" spans="1:9" s="22" customFormat="1" ht="18" customHeight="1" x14ac:dyDescent="0.25">
      <c r="A37" s="36"/>
      <c r="B37" s="37" t="s">
        <v>249</v>
      </c>
      <c r="C37" s="38" t="s">
        <v>250</v>
      </c>
      <c r="D37" s="39" t="s">
        <v>251</v>
      </c>
      <c r="E37" s="40" t="s">
        <v>658</v>
      </c>
      <c r="F37" s="41" t="s">
        <v>419</v>
      </c>
      <c r="G37" s="41"/>
      <c r="H37" s="42"/>
      <c r="I37" s="40" t="s">
        <v>239</v>
      </c>
    </row>
    <row r="38" spans="1:9" s="22" customFormat="1" ht="18" customHeight="1" x14ac:dyDescent="0.25">
      <c r="A38" s="36"/>
      <c r="B38" s="37" t="s">
        <v>75</v>
      </c>
      <c r="C38" s="38" t="s">
        <v>432</v>
      </c>
      <c r="D38" s="39">
        <v>39788</v>
      </c>
      <c r="E38" s="40" t="s">
        <v>659</v>
      </c>
      <c r="F38" s="41" t="s">
        <v>419</v>
      </c>
      <c r="G38" s="41"/>
      <c r="H38" s="42"/>
      <c r="I38" s="40" t="s">
        <v>86</v>
      </c>
    </row>
    <row r="39" spans="1:9" s="22" customFormat="1" ht="18" customHeight="1" x14ac:dyDescent="0.25">
      <c r="A39" s="36"/>
      <c r="B39" s="37" t="s">
        <v>51</v>
      </c>
      <c r="C39" s="38" t="s">
        <v>315</v>
      </c>
      <c r="D39" s="39" t="s">
        <v>316</v>
      </c>
      <c r="E39" s="40" t="s">
        <v>11</v>
      </c>
      <c r="F39" s="41" t="s">
        <v>419</v>
      </c>
      <c r="G39" s="41"/>
      <c r="H39" s="42"/>
      <c r="I39" s="40" t="s">
        <v>266</v>
      </c>
    </row>
    <row r="40" spans="1:9" s="22" customFormat="1" ht="18" customHeight="1" x14ac:dyDescent="0.25">
      <c r="A40" s="36"/>
      <c r="B40" s="37" t="s">
        <v>131</v>
      </c>
      <c r="C40" s="38" t="s">
        <v>205</v>
      </c>
      <c r="D40" s="39" t="s">
        <v>361</v>
      </c>
      <c r="E40" s="40" t="s">
        <v>128</v>
      </c>
      <c r="F40" s="41" t="s">
        <v>419</v>
      </c>
      <c r="G40" s="41"/>
      <c r="H40" s="42"/>
      <c r="I40" s="40" t="s">
        <v>349</v>
      </c>
    </row>
    <row r="41" spans="1:9" s="22" customFormat="1" ht="18" customHeight="1" x14ac:dyDescent="0.25">
      <c r="A41" s="36"/>
      <c r="B41" s="37" t="s">
        <v>321</v>
      </c>
      <c r="C41" s="38" t="s">
        <v>322</v>
      </c>
      <c r="D41" s="39" t="s">
        <v>323</v>
      </c>
      <c r="E41" s="40" t="s">
        <v>319</v>
      </c>
      <c r="F41" s="41" t="s">
        <v>419</v>
      </c>
      <c r="G41" s="41"/>
      <c r="H41" s="42"/>
      <c r="I41" s="40" t="s">
        <v>320</v>
      </c>
    </row>
  </sheetData>
  <printOptions horizontalCentered="1"/>
  <pageMargins left="0.39370078740157483" right="0.39370078740157483" top="0.15748031496062992" bottom="0.39370078740157483" header="0.15748031496062992" footer="0.39370078740157483"/>
  <pageSetup paperSize="9" scale="90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topLeftCell="A13" workbookViewId="0">
      <selection activeCell="C32" sqref="C32"/>
    </sheetView>
  </sheetViews>
  <sheetFormatPr defaultColWidth="9.109375" defaultRowHeight="13.2" x14ac:dyDescent="0.25"/>
  <cols>
    <col min="1" max="1" width="5" style="22" customWidth="1"/>
    <col min="2" max="2" width="10.5546875" style="22" customWidth="1"/>
    <col min="3" max="3" width="17.5546875" style="22" customWidth="1"/>
    <col min="4" max="4" width="10.6640625" style="328" customWidth="1"/>
    <col min="5" max="5" width="20.33203125" style="316" customWidth="1"/>
    <col min="6" max="6" width="5.44140625" style="25" customWidth="1"/>
    <col min="7" max="7" width="4.6640625" style="26" bestFit="1" customWidth="1"/>
    <col min="8" max="8" width="26.109375" style="27" customWidth="1"/>
    <col min="9" max="16384" width="9.109375" style="317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9" s="27" customFormat="1" ht="12" customHeight="1" x14ac:dyDescent="0.25">
      <c r="A3" s="22"/>
      <c r="B3" s="22"/>
      <c r="C3" s="309"/>
      <c r="D3" s="322"/>
      <c r="E3" s="310"/>
      <c r="F3" s="26"/>
      <c r="G3" s="26"/>
      <c r="H3" s="311"/>
    </row>
    <row r="4" spans="1:9" s="312" customFormat="1" ht="15.6" x14ac:dyDescent="0.25">
      <c r="B4" s="7" t="s">
        <v>633</v>
      </c>
      <c r="C4" s="2"/>
      <c r="D4" s="322"/>
      <c r="E4" s="24"/>
      <c r="F4" s="25"/>
      <c r="G4" s="26"/>
      <c r="H4" s="27"/>
    </row>
    <row r="5" spans="1:9" s="22" customFormat="1" ht="16.2" thickBot="1" x14ac:dyDescent="0.3">
      <c r="B5" s="2">
        <v>1</v>
      </c>
      <c r="C5" s="2" t="s">
        <v>0</v>
      </c>
      <c r="D5" s="322"/>
      <c r="E5" s="24"/>
      <c r="F5" s="25"/>
      <c r="G5" s="26"/>
      <c r="H5" s="27"/>
    </row>
    <row r="6" spans="1:9" s="35" customFormat="1" ht="18" customHeight="1" thickBot="1" x14ac:dyDescent="0.3">
      <c r="A6" s="28" t="s">
        <v>1</v>
      </c>
      <c r="B6" s="29" t="s">
        <v>2</v>
      </c>
      <c r="C6" s="30" t="s">
        <v>3</v>
      </c>
      <c r="D6" s="323" t="s">
        <v>4</v>
      </c>
      <c r="E6" s="32" t="s">
        <v>5</v>
      </c>
      <c r="F6" s="31" t="s">
        <v>579</v>
      </c>
      <c r="G6" s="33" t="s">
        <v>6</v>
      </c>
      <c r="H6" s="34" t="s">
        <v>7</v>
      </c>
    </row>
    <row r="7" spans="1:9" s="22" customFormat="1" ht="18" customHeight="1" x14ac:dyDescent="0.25">
      <c r="A7" s="36">
        <v>1</v>
      </c>
      <c r="B7" s="329"/>
      <c r="C7" s="330"/>
      <c r="D7" s="331"/>
      <c r="E7" s="332"/>
      <c r="F7" s="41"/>
      <c r="G7" s="42" t="str">
        <f>IF(ISBLANK(F7),"",IF(F7&lt;=25.95,"KSM",IF(F7&lt;=27.35,"I A",IF(F7&lt;=29.24,"II A",IF(F7&lt;=31.74,"III A",IF(F7&lt;=33.74,"I JA",IF(F7&lt;=35.44,"II JA",IF(F7&lt;=36.74,"III JA"))))))))</f>
        <v/>
      </c>
      <c r="H7" s="333"/>
    </row>
    <row r="8" spans="1:9" s="22" customFormat="1" ht="18" customHeight="1" x14ac:dyDescent="0.25">
      <c r="A8" s="36">
        <v>2</v>
      </c>
      <c r="B8" s="329" t="s">
        <v>18</v>
      </c>
      <c r="C8" s="330" t="s">
        <v>181</v>
      </c>
      <c r="D8" s="331" t="s">
        <v>233</v>
      </c>
      <c r="E8" s="332" t="s">
        <v>234</v>
      </c>
      <c r="F8" s="41">
        <v>27.21</v>
      </c>
      <c r="G8" s="42" t="str">
        <f>IF(ISBLANK(F8),"",IF(F8&lt;=25.95,"KSM",IF(F8&lt;=27.35,"I A",IF(F8&lt;=29.24,"II A",IF(F8&lt;=31.74,"III A",IF(F8&lt;=33.74,"I JA",IF(F8&lt;=35.44,"II JA",IF(F8&lt;=36.74,"III JA"))))))))</f>
        <v>I A</v>
      </c>
      <c r="H8" s="333" t="s">
        <v>235</v>
      </c>
    </row>
    <row r="9" spans="1:9" s="22" customFormat="1" ht="18" customHeight="1" x14ac:dyDescent="0.25">
      <c r="A9" s="36">
        <v>3</v>
      </c>
      <c r="B9" s="329" t="s">
        <v>259</v>
      </c>
      <c r="C9" s="330" t="s">
        <v>260</v>
      </c>
      <c r="D9" s="331" t="s">
        <v>203</v>
      </c>
      <c r="E9" s="332" t="s">
        <v>252</v>
      </c>
      <c r="F9" s="41">
        <v>30.25</v>
      </c>
      <c r="G9" s="42" t="str">
        <f>IF(ISBLANK(F9),"",IF(F9&lt;=25.95,"KSM",IF(F9&lt;=27.35,"I A",IF(F9&lt;=29.24,"II A",IF(F9&lt;=31.74,"III A",IF(F9&lt;=33.74,"I JA",IF(F9&lt;=35.44,"II JA",IF(F9&lt;=36.74,"III JA"))))))))</f>
        <v>III A</v>
      </c>
      <c r="H9" s="333" t="s">
        <v>261</v>
      </c>
    </row>
    <row r="10" spans="1:9" s="22" customFormat="1" ht="18" customHeight="1" x14ac:dyDescent="0.25">
      <c r="A10" s="36">
        <v>4</v>
      </c>
      <c r="B10" s="329" t="s">
        <v>183</v>
      </c>
      <c r="C10" s="330" t="s">
        <v>332</v>
      </c>
      <c r="D10" s="331" t="s">
        <v>333</v>
      </c>
      <c r="E10" s="332" t="s">
        <v>620</v>
      </c>
      <c r="F10" s="41">
        <v>26.74</v>
      </c>
      <c r="G10" s="42" t="str">
        <f>IF(ISBLANK(F10),"",IF(F10&lt;=25.95,"KSM",IF(F10&lt;=27.35,"I A",IF(F10&lt;=29.24,"II A",IF(F10&lt;=31.74,"III A",IF(F10&lt;=33.74,"I JA",IF(F10&lt;=35.44,"II JA",IF(F10&lt;=36.74,"III JA"))))))))</f>
        <v>I A</v>
      </c>
      <c r="H10" s="333" t="s">
        <v>334</v>
      </c>
    </row>
    <row r="11" spans="1:9" s="22" customFormat="1" ht="15.6" x14ac:dyDescent="0.25">
      <c r="B11" s="2">
        <v>2</v>
      </c>
      <c r="C11" s="2" t="s">
        <v>0</v>
      </c>
      <c r="D11" s="322"/>
      <c r="E11" s="24"/>
      <c r="F11" s="25"/>
      <c r="G11" s="26"/>
      <c r="H11" s="27"/>
    </row>
    <row r="12" spans="1:9" s="22" customFormat="1" ht="18" customHeight="1" x14ac:dyDescent="0.25">
      <c r="A12" s="43">
        <v>1</v>
      </c>
      <c r="B12" s="329"/>
      <c r="C12" s="330"/>
      <c r="D12" s="331"/>
      <c r="E12" s="332"/>
      <c r="F12" s="41"/>
      <c r="G12" s="42" t="str">
        <f>IF(ISBLANK(F12),"",IF(F12&lt;=25.95,"KSM",IF(F12&lt;=27.35,"I A",IF(F12&lt;=29.24,"II A",IF(F12&lt;=31.74,"III A",IF(F12&lt;=33.74,"I JA",IF(F12&lt;=35.44,"II JA",IF(F12&lt;=36.74,"III JA"))))))))</f>
        <v/>
      </c>
      <c r="H12" s="333"/>
    </row>
    <row r="13" spans="1:9" s="22" customFormat="1" ht="18" customHeight="1" x14ac:dyDescent="0.25">
      <c r="A13" s="36">
        <v>2</v>
      </c>
      <c r="B13" s="329" t="s">
        <v>200</v>
      </c>
      <c r="C13" s="330" t="s">
        <v>309</v>
      </c>
      <c r="D13" s="331" t="s">
        <v>310</v>
      </c>
      <c r="E13" s="332" t="s">
        <v>11</v>
      </c>
      <c r="F13" s="41">
        <v>30.6</v>
      </c>
      <c r="G13" s="42" t="str">
        <f>IF(ISBLANK(F13),"",IF(F13&lt;=25.95,"KSM",IF(F13&lt;=27.35,"I A",IF(F13&lt;=29.24,"II A",IF(F13&lt;=31.74,"III A",IF(F13&lt;=33.74,"I JA",IF(F13&lt;=35.44,"II JA",IF(F13&lt;=36.74,"III JA"))))))))</f>
        <v>III A</v>
      </c>
      <c r="H13" s="333" t="s">
        <v>266</v>
      </c>
    </row>
    <row r="14" spans="1:9" s="22" customFormat="1" ht="18" customHeight="1" x14ac:dyDescent="0.25">
      <c r="A14" s="36">
        <v>3</v>
      </c>
      <c r="B14" s="329" t="s">
        <v>12</v>
      </c>
      <c r="C14" s="330" t="s">
        <v>100</v>
      </c>
      <c r="D14" s="331" t="s">
        <v>137</v>
      </c>
      <c r="E14" s="332" t="s">
        <v>273</v>
      </c>
      <c r="F14" s="41">
        <v>28.7</v>
      </c>
      <c r="G14" s="42" t="str">
        <f>IF(ISBLANK(F14),"",IF(F14&lt;=25.95,"KSM",IF(F14&lt;=27.35,"I A",IF(F14&lt;=29.24,"II A",IF(F14&lt;=31.74,"III A",IF(F14&lt;=33.74,"I JA",IF(F14&lt;=35.44,"II JA",IF(F14&lt;=36.74,"III JA"))))))))</f>
        <v>II A</v>
      </c>
      <c r="H14" s="333" t="s">
        <v>298</v>
      </c>
    </row>
    <row r="15" spans="1:9" s="22" customFormat="1" ht="18" customHeight="1" x14ac:dyDescent="0.25">
      <c r="A15" s="36">
        <v>4</v>
      </c>
      <c r="B15" s="329" t="s">
        <v>228</v>
      </c>
      <c r="C15" s="330" t="s">
        <v>229</v>
      </c>
      <c r="D15" s="331" t="s">
        <v>230</v>
      </c>
      <c r="E15" s="332" t="s">
        <v>231</v>
      </c>
      <c r="F15" s="41">
        <v>27.1</v>
      </c>
      <c r="G15" s="42" t="str">
        <f>IF(ISBLANK(F15),"",IF(F15&lt;=25.95,"KSM",IF(F15&lt;=27.35,"I A",IF(F15&lt;=29.24,"II A",IF(F15&lt;=31.74,"III A",IF(F15&lt;=33.74,"I JA",IF(F15&lt;=35.44,"II JA",IF(F15&lt;=36.74,"III JA"))))))))</f>
        <v>I A</v>
      </c>
      <c r="H15" s="333" t="s">
        <v>232</v>
      </c>
    </row>
    <row r="16" spans="1:9" s="22" customFormat="1" ht="15.6" x14ac:dyDescent="0.25">
      <c r="B16" s="2">
        <v>3</v>
      </c>
      <c r="C16" s="2" t="s">
        <v>0</v>
      </c>
      <c r="D16" s="322"/>
      <c r="E16" s="24"/>
      <c r="F16" s="25"/>
      <c r="G16" s="26"/>
      <c r="H16" s="27"/>
    </row>
    <row r="17" spans="1:8" s="22" customFormat="1" ht="18" customHeight="1" x14ac:dyDescent="0.25">
      <c r="A17" s="36">
        <v>1</v>
      </c>
      <c r="B17" s="329" t="s">
        <v>78</v>
      </c>
      <c r="C17" s="330" t="s">
        <v>290</v>
      </c>
      <c r="D17" s="331" t="s">
        <v>291</v>
      </c>
      <c r="E17" s="332" t="s">
        <v>288</v>
      </c>
      <c r="F17" s="41">
        <v>27.32</v>
      </c>
      <c r="G17" s="42" t="str">
        <f>IF(ISBLANK(F17),"",IF(F17&lt;=25.95,"KSM",IF(F17&lt;=27.35,"I A",IF(F17&lt;=29.24,"II A",IF(F17&lt;=31.74,"III A",IF(F17&lt;=33.74,"I JA",IF(F17&lt;=35.44,"II JA",IF(F17&lt;=36.74,"III JA"))))))))</f>
        <v>I A</v>
      </c>
      <c r="H17" s="333" t="s">
        <v>289</v>
      </c>
    </row>
    <row r="18" spans="1:8" s="22" customFormat="1" ht="18" customHeight="1" x14ac:dyDescent="0.25">
      <c r="A18" s="36">
        <v>2</v>
      </c>
      <c r="B18" s="329" t="s">
        <v>306</v>
      </c>
      <c r="C18" s="330" t="s">
        <v>307</v>
      </c>
      <c r="D18" s="331" t="s">
        <v>308</v>
      </c>
      <c r="E18" s="332" t="s">
        <v>11</v>
      </c>
      <c r="F18" s="41">
        <v>27.35</v>
      </c>
      <c r="G18" s="42" t="str">
        <f>IF(ISBLANK(F18),"",IF(F18&lt;=25.95,"KSM",IF(F18&lt;=27.35,"I A",IF(F18&lt;=29.24,"II A",IF(F18&lt;=31.74,"III A",IF(F18&lt;=33.74,"I JA",IF(F18&lt;=35.44,"II JA",IF(F18&lt;=36.74,"III JA"))))))))</f>
        <v>I A</v>
      </c>
      <c r="H18" s="333" t="s">
        <v>266</v>
      </c>
    </row>
    <row r="19" spans="1:8" s="22" customFormat="1" ht="18" customHeight="1" x14ac:dyDescent="0.25">
      <c r="A19" s="36">
        <v>3</v>
      </c>
      <c r="B19" s="329" t="s">
        <v>634</v>
      </c>
      <c r="C19" s="330" t="s">
        <v>635</v>
      </c>
      <c r="D19" s="331" t="s">
        <v>636</v>
      </c>
      <c r="E19" s="332" t="s">
        <v>273</v>
      </c>
      <c r="F19" s="41">
        <v>28.43</v>
      </c>
      <c r="G19" s="42" t="str">
        <f>IF(ISBLANK(F19),"",IF(F19&lt;=25.95,"KSM",IF(F19&lt;=27.35,"I A",IF(F19&lt;=29.24,"II A",IF(F19&lt;=31.74,"III A",IF(F19&lt;=33.74,"I JA",IF(F19&lt;=35.44,"II JA",IF(F19&lt;=36.74,"III JA"))))))))</f>
        <v>II A</v>
      </c>
      <c r="H19" s="333" t="s">
        <v>298</v>
      </c>
    </row>
    <row r="20" spans="1:8" s="22" customFormat="1" ht="18" customHeight="1" x14ac:dyDescent="0.25">
      <c r="A20" s="36">
        <v>4</v>
      </c>
      <c r="B20" s="329" t="s">
        <v>132</v>
      </c>
      <c r="C20" s="330" t="s">
        <v>14</v>
      </c>
      <c r="D20" s="331" t="s">
        <v>342</v>
      </c>
      <c r="E20" s="332" t="s">
        <v>128</v>
      </c>
      <c r="F20" s="41">
        <v>27.12</v>
      </c>
      <c r="G20" s="42" t="str">
        <f>IF(ISBLANK(F20),"",IF(F20&lt;=25.95,"KSM",IF(F20&lt;=27.35,"I A",IF(F20&lt;=29.24,"II A",IF(F20&lt;=31.74,"III A",IF(F20&lt;=33.74,"I JA",IF(F20&lt;=35.44,"II JA",IF(F20&lt;=36.74,"III JA"))))))))</f>
        <v>I A</v>
      </c>
      <c r="H20" s="333" t="s">
        <v>343</v>
      </c>
    </row>
    <row r="21" spans="1:8" s="22" customFormat="1" ht="15.6" x14ac:dyDescent="0.25">
      <c r="B21" s="2">
        <v>4</v>
      </c>
      <c r="C21" s="2" t="s">
        <v>0</v>
      </c>
      <c r="D21" s="322"/>
      <c r="E21" s="24"/>
      <c r="F21" s="25"/>
      <c r="G21" s="26"/>
      <c r="H21" s="27"/>
    </row>
    <row r="22" spans="1:8" s="22" customFormat="1" ht="18" customHeight="1" x14ac:dyDescent="0.25">
      <c r="A22" s="43">
        <v>1</v>
      </c>
      <c r="B22" s="329" t="s">
        <v>21</v>
      </c>
      <c r="C22" s="330" t="s">
        <v>109</v>
      </c>
      <c r="D22" s="331" t="s">
        <v>110</v>
      </c>
      <c r="E22" s="332" t="s">
        <v>366</v>
      </c>
      <c r="F22" s="41">
        <v>27.91</v>
      </c>
      <c r="G22" s="42" t="str">
        <f>IF(ISBLANK(F22),"",IF(F22&lt;=25.95,"KSM",IF(F22&lt;=27.35,"I A",IF(F22&lt;=29.24,"II A",IF(F22&lt;=31.74,"III A",IF(F22&lt;=33.74,"I JA",IF(F22&lt;=35.44,"II JA",IF(F22&lt;=36.74,"III JA"))))))))</f>
        <v>II A</v>
      </c>
      <c r="H22" s="333" t="s">
        <v>10</v>
      </c>
    </row>
    <row r="23" spans="1:8" s="22" customFormat="1" ht="18" customHeight="1" x14ac:dyDescent="0.25">
      <c r="A23" s="36">
        <v>2</v>
      </c>
      <c r="B23" s="329" t="s">
        <v>398</v>
      </c>
      <c r="C23" s="330" t="s">
        <v>399</v>
      </c>
      <c r="D23" s="331">
        <v>39118</v>
      </c>
      <c r="E23" s="332" t="s">
        <v>660</v>
      </c>
      <c r="F23" s="41">
        <v>29</v>
      </c>
      <c r="G23" s="42" t="str">
        <f>IF(ISBLANK(F23),"",IF(F23&lt;=25.95,"KSM",IF(F23&lt;=27.35,"I A",IF(F23&lt;=29.24,"II A",IF(F23&lt;=31.74,"III A",IF(F23&lt;=33.74,"I JA",IF(F23&lt;=35.44,"II JA",IF(F23&lt;=36.74,"III JA"))))))))</f>
        <v>II A</v>
      </c>
      <c r="H23" s="333" t="s">
        <v>364</v>
      </c>
    </row>
    <row r="24" spans="1:8" s="22" customFormat="1" ht="18" customHeight="1" x14ac:dyDescent="0.25">
      <c r="A24" s="36">
        <v>3</v>
      </c>
      <c r="B24" s="329" t="s">
        <v>299</v>
      </c>
      <c r="C24" s="330" t="s">
        <v>300</v>
      </c>
      <c r="D24" s="331" t="s">
        <v>301</v>
      </c>
      <c r="E24" s="332" t="s">
        <v>288</v>
      </c>
      <c r="F24" s="41">
        <v>28.54</v>
      </c>
      <c r="G24" s="42" t="str">
        <f>IF(ISBLANK(F24),"",IF(F24&lt;=25.95,"KSM",IF(F24&lt;=27.35,"I A",IF(F24&lt;=29.24,"II A",IF(F24&lt;=31.74,"III A",IF(F24&lt;=33.74,"I JA",IF(F24&lt;=35.44,"II JA",IF(F24&lt;=36.74,"III JA"))))))))</f>
        <v>II A</v>
      </c>
      <c r="H24" s="333" t="s">
        <v>302</v>
      </c>
    </row>
    <row r="25" spans="1:8" s="22" customFormat="1" ht="18" customHeight="1" x14ac:dyDescent="0.25">
      <c r="A25" s="36">
        <v>4</v>
      </c>
      <c r="B25" s="329" t="s">
        <v>357</v>
      </c>
      <c r="C25" s="330" t="s">
        <v>358</v>
      </c>
      <c r="D25" s="331" t="s">
        <v>359</v>
      </c>
      <c r="E25" s="332" t="s">
        <v>360</v>
      </c>
      <c r="F25" s="41">
        <v>27.16</v>
      </c>
      <c r="G25" s="42" t="str">
        <f>IF(ISBLANK(F25),"",IF(F25&lt;=25.95,"KSM",IF(F25&lt;=27.35,"I A",IF(F25&lt;=29.24,"II A",IF(F25&lt;=31.74,"III A",IF(F25&lt;=33.74,"I JA",IF(F25&lt;=35.44,"II JA",IF(F25&lt;=36.74,"III JA"))))))))</f>
        <v>I A</v>
      </c>
      <c r="H25" s="333" t="s">
        <v>130</v>
      </c>
    </row>
    <row r="26" spans="1:8" ht="15.6" x14ac:dyDescent="0.25">
      <c r="B26" s="2">
        <v>5</v>
      </c>
      <c r="C26" s="2" t="s">
        <v>0</v>
      </c>
      <c r="D26" s="322"/>
      <c r="E26" s="24"/>
    </row>
    <row r="27" spans="1:8" s="22" customFormat="1" ht="18" customHeight="1" x14ac:dyDescent="0.25">
      <c r="A27" s="43">
        <v>1</v>
      </c>
      <c r="B27" s="329" t="s">
        <v>159</v>
      </c>
      <c r="C27" s="330" t="s">
        <v>386</v>
      </c>
      <c r="D27" s="331" t="s">
        <v>387</v>
      </c>
      <c r="E27" s="332" t="s">
        <v>273</v>
      </c>
      <c r="F27" s="41" t="s">
        <v>419</v>
      </c>
      <c r="G27" s="42"/>
      <c r="H27" s="333" t="s">
        <v>297</v>
      </c>
    </row>
    <row r="28" spans="1:8" s="22" customFormat="1" ht="18" customHeight="1" x14ac:dyDescent="0.25">
      <c r="A28" s="43">
        <v>2</v>
      </c>
      <c r="B28" s="329" t="s">
        <v>8</v>
      </c>
      <c r="C28" s="330" t="s">
        <v>373</v>
      </c>
      <c r="D28" s="331" t="s">
        <v>374</v>
      </c>
      <c r="E28" s="332" t="s">
        <v>273</v>
      </c>
      <c r="F28" s="41" t="s">
        <v>419</v>
      </c>
      <c r="G28" s="42"/>
      <c r="H28" s="333" t="s">
        <v>297</v>
      </c>
    </row>
    <row r="29" spans="1:8" s="22" customFormat="1" ht="18" customHeight="1" x14ac:dyDescent="0.25">
      <c r="A29" s="43">
        <v>3</v>
      </c>
      <c r="B29" s="329" t="s">
        <v>198</v>
      </c>
      <c r="C29" s="330" t="s">
        <v>197</v>
      </c>
      <c r="D29" s="331" t="s">
        <v>196</v>
      </c>
      <c r="E29" s="332" t="s">
        <v>238</v>
      </c>
      <c r="F29" s="41">
        <v>28.26</v>
      </c>
      <c r="G29" s="42" t="str">
        <f>IF(ISBLANK(F29),"",IF(F29&lt;=25.95,"KSM",IF(F29&lt;=27.35,"I A",IF(F29&lt;=29.24,"II A",IF(F29&lt;=31.74,"III A",IF(F29&lt;=33.74,"I JA",IF(F29&lt;=35.44,"II JA",IF(F29&lt;=36.74,"III JA"))))))))</f>
        <v>II A</v>
      </c>
      <c r="H29" s="333" t="s">
        <v>195</v>
      </c>
    </row>
    <row r="30" spans="1:8" s="22" customFormat="1" ht="18" customHeight="1" x14ac:dyDescent="0.25">
      <c r="A30" s="43">
        <v>4</v>
      </c>
      <c r="B30" s="329" t="s">
        <v>637</v>
      </c>
      <c r="C30" s="330" t="s">
        <v>638</v>
      </c>
      <c r="D30" s="331">
        <v>39143</v>
      </c>
      <c r="E30" s="332" t="s">
        <v>273</v>
      </c>
      <c r="F30" s="41">
        <v>30.76</v>
      </c>
      <c r="G30" s="42" t="str">
        <f>IF(ISBLANK(F30),"",IF(F30&lt;=25.95,"KSM",IF(F30&lt;=27.35,"I A",IF(F30&lt;=29.24,"II A",IF(F30&lt;=31.74,"III A",IF(F30&lt;=33.74,"I JA",IF(F30&lt;=35.44,"II JA",IF(F30&lt;=36.74,"III JA"))))))))</f>
        <v>III A</v>
      </c>
      <c r="H30" s="333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"/>
  <sheetViews>
    <sheetView topLeftCell="A7" workbookViewId="0">
      <selection activeCell="E33" sqref="E33"/>
    </sheetView>
  </sheetViews>
  <sheetFormatPr defaultColWidth="9.109375" defaultRowHeight="13.2" x14ac:dyDescent="0.25"/>
  <cols>
    <col min="1" max="1" width="5" style="22" customWidth="1"/>
    <col min="2" max="2" width="10.5546875" style="22" customWidth="1"/>
    <col min="3" max="3" width="17.5546875" style="22" customWidth="1"/>
    <col min="4" max="4" width="10.6640625" style="328" customWidth="1"/>
    <col min="5" max="5" width="20.33203125" style="316" customWidth="1"/>
    <col min="6" max="7" width="5.44140625" style="25" customWidth="1"/>
    <col min="8" max="8" width="4.6640625" style="26" bestFit="1" customWidth="1"/>
    <col min="9" max="9" width="26.109375" style="27" customWidth="1"/>
    <col min="10" max="16384" width="9.109375" style="317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0"/>
      <c r="H2" s="11"/>
      <c r="I2" s="11"/>
      <c r="J2" s="12"/>
    </row>
    <row r="3" spans="1:10" s="27" customFormat="1" ht="12" customHeight="1" x14ac:dyDescent="0.25">
      <c r="A3" s="22"/>
      <c r="B3" s="22"/>
      <c r="C3" s="309"/>
      <c r="D3" s="322"/>
      <c r="E3" s="310"/>
      <c r="F3" s="26"/>
      <c r="G3" s="26"/>
      <c r="H3" s="26"/>
      <c r="I3" s="311"/>
    </row>
    <row r="4" spans="1:10" s="312" customFormat="1" ht="15.6" x14ac:dyDescent="0.25">
      <c r="B4" s="7" t="s">
        <v>633</v>
      </c>
      <c r="C4" s="2"/>
      <c r="D4" s="322"/>
      <c r="E4" s="24"/>
      <c r="F4" s="25"/>
      <c r="G4" s="25"/>
      <c r="H4" s="26"/>
      <c r="I4" s="27"/>
    </row>
    <row r="5" spans="1:10" s="22" customFormat="1" ht="16.2" thickBot="1" x14ac:dyDescent="0.3">
      <c r="B5" s="2"/>
      <c r="C5" s="2"/>
      <c r="D5" s="322"/>
      <c r="E5" s="24"/>
      <c r="F5" s="25"/>
      <c r="G5" s="25"/>
      <c r="H5" s="26"/>
      <c r="I5" s="27"/>
    </row>
    <row r="6" spans="1:10" s="35" customFormat="1" ht="18" customHeight="1" thickBot="1" x14ac:dyDescent="0.3">
      <c r="A6" s="28" t="s">
        <v>180</v>
      </c>
      <c r="B6" s="29" t="s">
        <v>2</v>
      </c>
      <c r="C6" s="30" t="s">
        <v>3</v>
      </c>
      <c r="D6" s="323" t="s">
        <v>4</v>
      </c>
      <c r="E6" s="32" t="s">
        <v>5</v>
      </c>
      <c r="F6" s="31" t="s">
        <v>579</v>
      </c>
      <c r="G6" s="33" t="s">
        <v>602</v>
      </c>
      <c r="H6" s="33" t="s">
        <v>6</v>
      </c>
      <c r="I6" s="34" t="s">
        <v>7</v>
      </c>
    </row>
    <row r="7" spans="1:10" s="22" customFormat="1" ht="18" customHeight="1" x14ac:dyDescent="0.25">
      <c r="A7" s="36">
        <v>1</v>
      </c>
      <c r="B7" s="329" t="s">
        <v>228</v>
      </c>
      <c r="C7" s="330" t="s">
        <v>229</v>
      </c>
      <c r="D7" s="331" t="s">
        <v>230</v>
      </c>
      <c r="E7" s="332" t="s">
        <v>231</v>
      </c>
      <c r="F7" s="41">
        <v>27.1</v>
      </c>
      <c r="G7" s="41">
        <v>26.11</v>
      </c>
      <c r="H7" s="42" t="str">
        <f>IF(ISBLANK(F7),"",IF(F7&lt;=25.95,"KSM",IF(F7&lt;=27.35,"I A",IF(F7&lt;=29.24,"II A",IF(F7&lt;=31.74,"III A",IF(F7&lt;=33.74,"I JA",IF(F7&lt;=35.44,"II JA",IF(F7&lt;=36.74,"III JA"))))))))</f>
        <v>I A</v>
      </c>
      <c r="I7" s="333" t="s">
        <v>232</v>
      </c>
    </row>
    <row r="8" spans="1:10" s="22" customFormat="1" ht="18" customHeight="1" x14ac:dyDescent="0.25">
      <c r="A8" s="36">
        <v>2</v>
      </c>
      <c r="B8" s="329" t="s">
        <v>183</v>
      </c>
      <c r="C8" s="330" t="s">
        <v>332</v>
      </c>
      <c r="D8" s="331" t="s">
        <v>333</v>
      </c>
      <c r="E8" s="332" t="s">
        <v>620</v>
      </c>
      <c r="F8" s="41">
        <v>26.74</v>
      </c>
      <c r="G8" s="41">
        <v>26.79</v>
      </c>
      <c r="H8" s="42" t="str">
        <f>IF(ISBLANK(F8),"",IF(F8&lt;=25.95,"KSM",IF(F8&lt;=27.35,"I A",IF(F8&lt;=29.24,"II A",IF(F8&lt;=31.74,"III A",IF(F8&lt;=33.74,"I JA",IF(F8&lt;=35.44,"II JA",IF(F8&lt;=36.74,"III JA"))))))))</f>
        <v>I A</v>
      </c>
      <c r="I8" s="333" t="s">
        <v>334</v>
      </c>
    </row>
    <row r="9" spans="1:10" s="22" customFormat="1" ht="18" customHeight="1" x14ac:dyDescent="0.25">
      <c r="A9" s="36">
        <v>3</v>
      </c>
      <c r="B9" s="329" t="s">
        <v>132</v>
      </c>
      <c r="C9" s="330" t="s">
        <v>14</v>
      </c>
      <c r="D9" s="331" t="s">
        <v>342</v>
      </c>
      <c r="E9" s="332" t="s">
        <v>128</v>
      </c>
      <c r="F9" s="41">
        <v>27.12</v>
      </c>
      <c r="G9" s="41">
        <v>27.21</v>
      </c>
      <c r="H9" s="42" t="str">
        <f>IF(ISBLANK(F9),"",IF(F9&lt;=25.95,"KSM",IF(F9&lt;=27.35,"I A",IF(F9&lt;=29.24,"II A",IF(F9&lt;=31.74,"III A",IF(F9&lt;=33.74,"I JA",IF(F9&lt;=35.44,"II JA",IF(F9&lt;=36.74,"III JA"))))))))</f>
        <v>I A</v>
      </c>
      <c r="I9" s="333" t="s">
        <v>343</v>
      </c>
    </row>
    <row r="10" spans="1:10" s="22" customFormat="1" ht="18" customHeight="1" x14ac:dyDescent="0.25">
      <c r="A10" s="36">
        <v>4</v>
      </c>
      <c r="B10" s="329" t="s">
        <v>357</v>
      </c>
      <c r="C10" s="330" t="s">
        <v>358</v>
      </c>
      <c r="D10" s="331" t="s">
        <v>359</v>
      </c>
      <c r="E10" s="332" t="s">
        <v>360</v>
      </c>
      <c r="F10" s="41">
        <v>27.16</v>
      </c>
      <c r="G10" s="41">
        <v>27.41</v>
      </c>
      <c r="H10" s="42" t="str">
        <f>IF(ISBLANK(F10),"",IF(F10&lt;=25.95,"KSM",IF(F10&lt;=27.35,"I A",IF(F10&lt;=29.24,"II A",IF(F10&lt;=31.74,"III A",IF(F10&lt;=33.74,"I JA",IF(F10&lt;=35.44,"II JA",IF(F10&lt;=36.74,"III JA"))))))))</f>
        <v>I A</v>
      </c>
      <c r="I10" s="333" t="s">
        <v>130</v>
      </c>
    </row>
    <row r="11" spans="1:10" s="22" customFormat="1" ht="18" customHeight="1" x14ac:dyDescent="0.25">
      <c r="A11" s="36">
        <v>5</v>
      </c>
      <c r="B11" s="329" t="s">
        <v>18</v>
      </c>
      <c r="C11" s="330" t="s">
        <v>181</v>
      </c>
      <c r="D11" s="331" t="s">
        <v>233</v>
      </c>
      <c r="E11" s="332" t="s">
        <v>234</v>
      </c>
      <c r="F11" s="41">
        <v>27.21</v>
      </c>
      <c r="G11" s="41"/>
      <c r="H11" s="42" t="str">
        <f t="shared" ref="H11:H22" si="0">IF(ISBLANK(F11),"",IF(F11&lt;=25.95,"KSM",IF(F11&lt;=27.35,"I A",IF(F11&lt;=29.24,"II A",IF(F11&lt;=31.74,"III A",IF(F11&lt;=33.74,"I JA",IF(F11&lt;=35.44,"II JA",IF(F11&lt;=36.74,"III JA"))))))))</f>
        <v>I A</v>
      </c>
      <c r="I11" s="333" t="s">
        <v>235</v>
      </c>
    </row>
    <row r="12" spans="1:10" s="22" customFormat="1" ht="18" customHeight="1" x14ac:dyDescent="0.25">
      <c r="A12" s="36">
        <v>6</v>
      </c>
      <c r="B12" s="329" t="s">
        <v>78</v>
      </c>
      <c r="C12" s="330" t="s">
        <v>290</v>
      </c>
      <c r="D12" s="331" t="s">
        <v>291</v>
      </c>
      <c r="E12" s="332" t="s">
        <v>288</v>
      </c>
      <c r="F12" s="41">
        <v>27.32</v>
      </c>
      <c r="G12" s="41"/>
      <c r="H12" s="42" t="str">
        <f t="shared" si="0"/>
        <v>I A</v>
      </c>
      <c r="I12" s="333" t="s">
        <v>289</v>
      </c>
    </row>
    <row r="13" spans="1:10" s="22" customFormat="1" ht="18" customHeight="1" x14ac:dyDescent="0.25">
      <c r="A13" s="36">
        <v>7</v>
      </c>
      <c r="B13" s="329" t="s">
        <v>306</v>
      </c>
      <c r="C13" s="330" t="s">
        <v>307</v>
      </c>
      <c r="D13" s="331" t="s">
        <v>308</v>
      </c>
      <c r="E13" s="332" t="s">
        <v>11</v>
      </c>
      <c r="F13" s="41">
        <v>27.35</v>
      </c>
      <c r="G13" s="41"/>
      <c r="H13" s="42" t="str">
        <f t="shared" si="0"/>
        <v>I A</v>
      </c>
      <c r="I13" s="333" t="s">
        <v>266</v>
      </c>
    </row>
    <row r="14" spans="1:10" s="22" customFormat="1" ht="18" customHeight="1" x14ac:dyDescent="0.25">
      <c r="A14" s="36">
        <v>8</v>
      </c>
      <c r="B14" s="329" t="s">
        <v>21</v>
      </c>
      <c r="C14" s="330" t="s">
        <v>109</v>
      </c>
      <c r="D14" s="331" t="s">
        <v>110</v>
      </c>
      <c r="E14" s="332" t="s">
        <v>366</v>
      </c>
      <c r="F14" s="41">
        <v>27.91</v>
      </c>
      <c r="G14" s="41"/>
      <c r="H14" s="42" t="str">
        <f t="shared" si="0"/>
        <v>II A</v>
      </c>
      <c r="I14" s="333" t="s">
        <v>10</v>
      </c>
    </row>
    <row r="15" spans="1:10" s="22" customFormat="1" ht="18" customHeight="1" x14ac:dyDescent="0.25">
      <c r="A15" s="36">
        <v>9</v>
      </c>
      <c r="B15" s="329" t="s">
        <v>198</v>
      </c>
      <c r="C15" s="330" t="s">
        <v>197</v>
      </c>
      <c r="D15" s="331" t="s">
        <v>196</v>
      </c>
      <c r="E15" s="332" t="s">
        <v>238</v>
      </c>
      <c r="F15" s="41">
        <v>28.26</v>
      </c>
      <c r="G15" s="41"/>
      <c r="H15" s="42" t="str">
        <f t="shared" si="0"/>
        <v>II A</v>
      </c>
      <c r="I15" s="333" t="s">
        <v>195</v>
      </c>
    </row>
    <row r="16" spans="1:10" s="22" customFormat="1" ht="18" customHeight="1" x14ac:dyDescent="0.25">
      <c r="A16" s="36">
        <v>10</v>
      </c>
      <c r="B16" s="329" t="s">
        <v>634</v>
      </c>
      <c r="C16" s="330" t="s">
        <v>635</v>
      </c>
      <c r="D16" s="331" t="s">
        <v>636</v>
      </c>
      <c r="E16" s="332" t="s">
        <v>273</v>
      </c>
      <c r="F16" s="41">
        <v>28.43</v>
      </c>
      <c r="G16" s="41"/>
      <c r="H16" s="42" t="str">
        <f t="shared" si="0"/>
        <v>II A</v>
      </c>
      <c r="I16" s="333" t="s">
        <v>298</v>
      </c>
    </row>
    <row r="17" spans="1:9" s="22" customFormat="1" ht="18" customHeight="1" x14ac:dyDescent="0.25">
      <c r="A17" s="36">
        <v>11</v>
      </c>
      <c r="B17" s="329" t="s">
        <v>299</v>
      </c>
      <c r="C17" s="330" t="s">
        <v>300</v>
      </c>
      <c r="D17" s="331" t="s">
        <v>301</v>
      </c>
      <c r="E17" s="332" t="s">
        <v>288</v>
      </c>
      <c r="F17" s="41">
        <v>28.54</v>
      </c>
      <c r="G17" s="41"/>
      <c r="H17" s="42" t="str">
        <f t="shared" si="0"/>
        <v>II A</v>
      </c>
      <c r="I17" s="333" t="s">
        <v>302</v>
      </c>
    </row>
    <row r="18" spans="1:9" s="22" customFormat="1" ht="18" customHeight="1" x14ac:dyDescent="0.25">
      <c r="A18" s="36">
        <v>12</v>
      </c>
      <c r="B18" s="329" t="s">
        <v>12</v>
      </c>
      <c r="C18" s="330" t="s">
        <v>100</v>
      </c>
      <c r="D18" s="331" t="s">
        <v>137</v>
      </c>
      <c r="E18" s="332" t="s">
        <v>273</v>
      </c>
      <c r="F18" s="41">
        <v>28.7</v>
      </c>
      <c r="G18" s="41"/>
      <c r="H18" s="42" t="str">
        <f t="shared" si="0"/>
        <v>II A</v>
      </c>
      <c r="I18" s="333" t="s">
        <v>298</v>
      </c>
    </row>
    <row r="19" spans="1:9" s="22" customFormat="1" ht="18" customHeight="1" x14ac:dyDescent="0.25">
      <c r="A19" s="36">
        <v>13</v>
      </c>
      <c r="B19" s="329" t="s">
        <v>398</v>
      </c>
      <c r="C19" s="330" t="s">
        <v>399</v>
      </c>
      <c r="D19" s="331">
        <v>39118</v>
      </c>
      <c r="E19" s="332" t="s">
        <v>660</v>
      </c>
      <c r="F19" s="41">
        <v>29</v>
      </c>
      <c r="G19" s="41"/>
      <c r="H19" s="42" t="str">
        <f t="shared" si="0"/>
        <v>II A</v>
      </c>
      <c r="I19" s="333" t="s">
        <v>364</v>
      </c>
    </row>
    <row r="20" spans="1:9" s="22" customFormat="1" ht="18" customHeight="1" x14ac:dyDescent="0.25">
      <c r="A20" s="36">
        <v>14</v>
      </c>
      <c r="B20" s="329" t="s">
        <v>259</v>
      </c>
      <c r="C20" s="330" t="s">
        <v>260</v>
      </c>
      <c r="D20" s="331" t="s">
        <v>203</v>
      </c>
      <c r="E20" s="332" t="s">
        <v>252</v>
      </c>
      <c r="F20" s="41">
        <v>30.25</v>
      </c>
      <c r="G20" s="41"/>
      <c r="H20" s="42" t="str">
        <f t="shared" si="0"/>
        <v>III A</v>
      </c>
      <c r="I20" s="333" t="s">
        <v>261</v>
      </c>
    </row>
    <row r="21" spans="1:9" s="22" customFormat="1" ht="18" customHeight="1" x14ac:dyDescent="0.25">
      <c r="A21" s="36">
        <v>15</v>
      </c>
      <c r="B21" s="329" t="s">
        <v>200</v>
      </c>
      <c r="C21" s="330" t="s">
        <v>309</v>
      </c>
      <c r="D21" s="331" t="s">
        <v>310</v>
      </c>
      <c r="E21" s="332" t="s">
        <v>11</v>
      </c>
      <c r="F21" s="41">
        <v>30.6</v>
      </c>
      <c r="G21" s="41"/>
      <c r="H21" s="42" t="str">
        <f t="shared" si="0"/>
        <v>III A</v>
      </c>
      <c r="I21" s="333" t="s">
        <v>266</v>
      </c>
    </row>
    <row r="22" spans="1:9" s="22" customFormat="1" ht="18" customHeight="1" x14ac:dyDescent="0.25">
      <c r="A22" s="36">
        <v>16</v>
      </c>
      <c r="B22" s="329" t="s">
        <v>637</v>
      </c>
      <c r="C22" s="330" t="s">
        <v>638</v>
      </c>
      <c r="D22" s="331">
        <v>39143</v>
      </c>
      <c r="E22" s="332" t="s">
        <v>273</v>
      </c>
      <c r="F22" s="41">
        <v>30.76</v>
      </c>
      <c r="G22" s="41"/>
      <c r="H22" s="42" t="str">
        <f t="shared" si="0"/>
        <v>III A</v>
      </c>
      <c r="I22" s="333" t="s">
        <v>161</v>
      </c>
    </row>
    <row r="23" spans="1:9" s="22" customFormat="1" ht="18" customHeight="1" x14ac:dyDescent="0.25">
      <c r="A23" s="36"/>
      <c r="B23" s="329" t="s">
        <v>159</v>
      </c>
      <c r="C23" s="330" t="s">
        <v>386</v>
      </c>
      <c r="D23" s="331" t="s">
        <v>387</v>
      </c>
      <c r="E23" s="332" t="s">
        <v>273</v>
      </c>
      <c r="F23" s="41" t="s">
        <v>419</v>
      </c>
      <c r="G23" s="41"/>
      <c r="H23" s="42"/>
      <c r="I23" s="333" t="s">
        <v>297</v>
      </c>
    </row>
    <row r="24" spans="1:9" s="22" customFormat="1" ht="18" customHeight="1" x14ac:dyDescent="0.25">
      <c r="A24" s="36"/>
      <c r="B24" s="329" t="s">
        <v>8</v>
      </c>
      <c r="C24" s="330" t="s">
        <v>373</v>
      </c>
      <c r="D24" s="331" t="s">
        <v>374</v>
      </c>
      <c r="E24" s="332" t="s">
        <v>273</v>
      </c>
      <c r="F24" s="41" t="s">
        <v>419</v>
      </c>
      <c r="G24" s="41"/>
      <c r="H24" s="42"/>
      <c r="I24" s="333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8"/>
  <sheetViews>
    <sheetView topLeftCell="A19" workbookViewId="0">
      <selection activeCell="G24" sqref="G24"/>
    </sheetView>
  </sheetViews>
  <sheetFormatPr defaultColWidth="9.109375" defaultRowHeight="13.2" x14ac:dyDescent="0.25"/>
  <cols>
    <col min="1" max="1" width="4.6640625" style="22" customWidth="1"/>
    <col min="2" max="2" width="12.33203125" style="22" customWidth="1"/>
    <col min="3" max="3" width="14.109375" style="22" bestFit="1" customWidth="1"/>
    <col min="4" max="4" width="10.6640625" style="328" customWidth="1"/>
    <col min="5" max="5" width="16.88671875" style="316" customWidth="1"/>
    <col min="6" max="6" width="5.44140625" style="25" bestFit="1" customWidth="1"/>
    <col min="7" max="7" width="5" style="26" customWidth="1"/>
    <col min="8" max="8" width="22.5546875" style="27" bestFit="1" customWidth="1"/>
    <col min="9" max="9" width="18" style="317" customWidth="1"/>
    <col min="10" max="16384" width="9.109375" style="317"/>
  </cols>
  <sheetData>
    <row r="1" spans="1:9" s="2" customFormat="1" ht="15.6" x14ac:dyDescent="0.25">
      <c r="A1" s="1" t="s">
        <v>407</v>
      </c>
      <c r="C1" s="3"/>
      <c r="D1" s="4"/>
      <c r="E1" s="4"/>
      <c r="F1" s="5"/>
      <c r="G1" s="5"/>
      <c r="H1" s="6"/>
    </row>
    <row r="2" spans="1:9" s="7" customFormat="1" ht="15.6" x14ac:dyDescent="0.25">
      <c r="A2" s="7" t="s">
        <v>510</v>
      </c>
      <c r="C2" s="8"/>
      <c r="D2" s="9"/>
      <c r="E2" s="9"/>
      <c r="F2" s="10"/>
      <c r="G2" s="11"/>
      <c r="H2" s="11"/>
      <c r="I2" s="12"/>
    </row>
    <row r="3" spans="1:9" s="27" customFormat="1" ht="12" customHeight="1" x14ac:dyDescent="0.25">
      <c r="A3" s="22"/>
      <c r="B3" s="22"/>
      <c r="C3" s="309"/>
      <c r="D3" s="322"/>
      <c r="E3" s="310"/>
      <c r="F3" s="26"/>
      <c r="G3" s="26"/>
      <c r="H3" s="311"/>
    </row>
    <row r="4" spans="1:9" s="312" customFormat="1" ht="15.6" x14ac:dyDescent="0.25">
      <c r="B4" s="7" t="s">
        <v>619</v>
      </c>
      <c r="C4" s="2"/>
      <c r="D4" s="322"/>
      <c r="E4" s="24"/>
      <c r="F4" s="25"/>
      <c r="G4" s="26"/>
      <c r="H4" s="27"/>
    </row>
    <row r="5" spans="1:9" s="22" customFormat="1" ht="16.2" thickBot="1" x14ac:dyDescent="0.3">
      <c r="B5" s="2">
        <v>1</v>
      </c>
      <c r="C5" s="2" t="s">
        <v>0</v>
      </c>
      <c r="D5" s="322"/>
      <c r="E5" s="24"/>
      <c r="F5" s="25"/>
      <c r="G5" s="26"/>
      <c r="H5" s="27"/>
    </row>
    <row r="6" spans="1:9" s="35" customFormat="1" ht="18" customHeight="1" thickBot="1" x14ac:dyDescent="0.3">
      <c r="A6" s="28" t="s">
        <v>1</v>
      </c>
      <c r="B6" s="29" t="s">
        <v>2</v>
      </c>
      <c r="C6" s="30" t="s">
        <v>3</v>
      </c>
      <c r="D6" s="323" t="s">
        <v>4</v>
      </c>
      <c r="E6" s="32" t="s">
        <v>5</v>
      </c>
      <c r="F6" s="31" t="s">
        <v>579</v>
      </c>
      <c r="G6" s="33" t="s">
        <v>6</v>
      </c>
      <c r="H6" s="34" t="s">
        <v>7</v>
      </c>
    </row>
    <row r="7" spans="1:9" s="22" customFormat="1" ht="18" customHeight="1" x14ac:dyDescent="0.25">
      <c r="A7" s="43">
        <v>1</v>
      </c>
      <c r="B7" s="37"/>
      <c r="C7" s="38"/>
      <c r="D7" s="39"/>
      <c r="E7" s="40"/>
      <c r="F7" s="41"/>
      <c r="G7" s="42" t="str">
        <f>IF(ISBLANK(F7),"",IF(F7&lt;=22.75,"KSM",IF(F7&lt;=23.7,"I A",IF(F7&lt;=25.24,"II A",IF(F7&lt;=28.04,"III A",IF(F7&lt;=31.14,"I JA",IF(F7&lt;=33.24,"II JA",IF(F7&lt;=34.74,"III JA"))))))))</f>
        <v/>
      </c>
      <c r="H7" s="40"/>
    </row>
    <row r="8" spans="1:9" s="22" customFormat="1" ht="18" customHeight="1" x14ac:dyDescent="0.25">
      <c r="A8" s="36">
        <v>2</v>
      </c>
      <c r="B8" s="37" t="s">
        <v>303</v>
      </c>
      <c r="C8" s="38" t="s">
        <v>304</v>
      </c>
      <c r="D8" s="39" t="s">
        <v>305</v>
      </c>
      <c r="E8" s="40" t="s">
        <v>288</v>
      </c>
      <c r="F8" s="41">
        <v>25.01</v>
      </c>
      <c r="G8" s="42" t="str">
        <f>IF(ISBLANK(F8),"",IF(F8&lt;=22.75,"KSM",IF(F8&lt;=23.7,"I A",IF(F8&lt;=25.24,"II A",IF(F8&lt;=28.04,"III A",IF(F8&lt;=31.14,"I JA",IF(F8&lt;=33.24,"II JA",IF(F8&lt;=34.74,"III JA"))))))))</f>
        <v>II A</v>
      </c>
      <c r="H8" s="40" t="s">
        <v>50</v>
      </c>
    </row>
    <row r="9" spans="1:9" s="22" customFormat="1" ht="18" customHeight="1" x14ac:dyDescent="0.25">
      <c r="A9" s="36">
        <v>3</v>
      </c>
      <c r="B9" s="37" t="s">
        <v>69</v>
      </c>
      <c r="C9" s="38" t="s">
        <v>70</v>
      </c>
      <c r="D9" s="39" t="s">
        <v>71</v>
      </c>
      <c r="E9" s="40" t="s">
        <v>657</v>
      </c>
      <c r="F9" s="41">
        <v>24.63</v>
      </c>
      <c r="G9" s="42" t="str">
        <f>IF(ISBLANK(F9),"",IF(F9&lt;=22.75,"KSM",IF(F9&lt;=23.7,"I A",IF(F9&lt;=25.24,"II A",IF(F9&lt;=28.04,"III A",IF(F9&lt;=31.14,"I JA",IF(F9&lt;=33.24,"II JA",IF(F9&lt;=34.74,"III JA"))))))))</f>
        <v>II A</v>
      </c>
      <c r="H9" s="40" t="s">
        <v>58</v>
      </c>
    </row>
    <row r="10" spans="1:9" s="22" customFormat="1" ht="18" customHeight="1" x14ac:dyDescent="0.25">
      <c r="A10" s="36">
        <v>4</v>
      </c>
      <c r="B10" s="37" t="s">
        <v>75</v>
      </c>
      <c r="C10" s="38" t="s">
        <v>623</v>
      </c>
      <c r="D10" s="39">
        <v>39514</v>
      </c>
      <c r="E10" s="40" t="s">
        <v>659</v>
      </c>
      <c r="F10" s="41">
        <v>25.09</v>
      </c>
      <c r="G10" s="42" t="str">
        <f>IF(ISBLANK(F10),"",IF(F10&lt;=22.75,"KSM",IF(F10&lt;=23.7,"I A",IF(F10&lt;=25.24,"II A",IF(F10&lt;=28.04,"III A",IF(F10&lt;=31.14,"I JA",IF(F10&lt;=33.24,"II JA",IF(F10&lt;=34.74,"III JA"))))))))</f>
        <v>II A</v>
      </c>
      <c r="H10" s="40" t="s">
        <v>86</v>
      </c>
    </row>
    <row r="11" spans="1:9" s="22" customFormat="1" ht="15.6" x14ac:dyDescent="0.25">
      <c r="B11" s="2">
        <v>2</v>
      </c>
      <c r="C11" s="2" t="s">
        <v>0</v>
      </c>
      <c r="D11" s="322"/>
      <c r="E11" s="24"/>
      <c r="F11" s="25"/>
      <c r="G11" s="26"/>
      <c r="H11" s="27"/>
    </row>
    <row r="12" spans="1:9" s="22" customFormat="1" ht="18" customHeight="1" x14ac:dyDescent="0.25">
      <c r="A12" s="43">
        <v>1</v>
      </c>
      <c r="B12" s="37" t="s">
        <v>624</v>
      </c>
      <c r="C12" s="38" t="s">
        <v>625</v>
      </c>
      <c r="D12" s="39" t="s">
        <v>626</v>
      </c>
      <c r="E12" s="40" t="s">
        <v>263</v>
      </c>
      <c r="F12" s="41">
        <v>26.56</v>
      </c>
      <c r="G12" s="42" t="str">
        <f>IF(ISBLANK(F12),"",IF(F12&lt;=22.75,"KSM",IF(F12&lt;=23.7,"I A",IF(F12&lt;=25.24,"II A",IF(F12&lt;=28.04,"III A",IF(F12&lt;=31.14,"I JA",IF(F12&lt;=33.24,"II JA",IF(F12&lt;=34.74,"III JA"))))))))</f>
        <v>III A</v>
      </c>
      <c r="H12" s="40" t="s">
        <v>155</v>
      </c>
    </row>
    <row r="13" spans="1:9" s="22" customFormat="1" ht="18" customHeight="1" x14ac:dyDescent="0.25">
      <c r="A13" s="36">
        <v>2</v>
      </c>
      <c r="B13" s="37" t="s">
        <v>188</v>
      </c>
      <c r="C13" s="38" t="s">
        <v>371</v>
      </c>
      <c r="D13" s="39" t="s">
        <v>372</v>
      </c>
      <c r="E13" s="40" t="s">
        <v>366</v>
      </c>
      <c r="F13" s="41">
        <v>28.31</v>
      </c>
      <c r="G13" s="42" t="str">
        <f>IF(ISBLANK(F13),"",IF(F13&lt;=22.75,"KSM",IF(F13&lt;=23.7,"I A",IF(F13&lt;=25.24,"II A",IF(F13&lt;=28.04,"III A",IF(F13&lt;=31.14,"I JA",IF(F13&lt;=33.24,"II JA",IF(F13&lt;=34.74,"III JA"))))))))</f>
        <v>I JA</v>
      </c>
      <c r="H13" s="40" t="s">
        <v>175</v>
      </c>
    </row>
    <row r="14" spans="1:9" s="22" customFormat="1" ht="18" customHeight="1" x14ac:dyDescent="0.25">
      <c r="A14" s="36">
        <v>3</v>
      </c>
      <c r="B14" s="37" t="s">
        <v>31</v>
      </c>
      <c r="C14" s="38" t="s">
        <v>73</v>
      </c>
      <c r="D14" s="39">
        <v>39389</v>
      </c>
      <c r="E14" s="40" t="s">
        <v>128</v>
      </c>
      <c r="F14" s="41">
        <v>24.53</v>
      </c>
      <c r="G14" s="42" t="str">
        <f>IF(ISBLANK(F14),"",IF(F14&lt;=22.75,"KSM",IF(F14&lt;=23.7,"I A",IF(F14&lt;=25.24,"II A",IF(F14&lt;=28.04,"III A",IF(F14&lt;=31.14,"I JA",IF(F14&lt;=33.24,"II JA",IF(F14&lt;=34.74,"III JA"))))))))</f>
        <v>II A</v>
      </c>
      <c r="H14" s="40" t="s">
        <v>621</v>
      </c>
    </row>
    <row r="15" spans="1:9" s="22" customFormat="1" ht="18" customHeight="1" x14ac:dyDescent="0.25">
      <c r="A15" s="36">
        <v>4</v>
      </c>
      <c r="B15" s="37" t="s">
        <v>113</v>
      </c>
      <c r="C15" s="38" t="s">
        <v>335</v>
      </c>
      <c r="D15" s="39" t="s">
        <v>336</v>
      </c>
      <c r="E15" s="40" t="s">
        <v>620</v>
      </c>
      <c r="F15" s="41">
        <v>23.95</v>
      </c>
      <c r="G15" s="42" t="str">
        <f>IF(ISBLANK(F15),"",IF(F15&lt;=22.75,"KSM",IF(F15&lt;=23.7,"I A",IF(F15&lt;=25.24,"II A",IF(F15&lt;=28.04,"III A",IF(F15&lt;=31.14,"I JA",IF(F15&lt;=33.24,"II JA",IF(F15&lt;=34.74,"III JA"))))))))</f>
        <v>II A</v>
      </c>
      <c r="H15" s="40" t="s">
        <v>269</v>
      </c>
    </row>
    <row r="16" spans="1:9" s="22" customFormat="1" ht="15.6" x14ac:dyDescent="0.25">
      <c r="B16" s="2">
        <v>3</v>
      </c>
      <c r="C16" s="2" t="s">
        <v>0</v>
      </c>
      <c r="D16" s="322"/>
      <c r="E16" s="24"/>
      <c r="F16" s="25"/>
      <c r="G16" s="26"/>
      <c r="H16" s="27"/>
    </row>
    <row r="17" spans="1:9" s="22" customFormat="1" ht="18" customHeight="1" x14ac:dyDescent="0.25">
      <c r="A17" s="43">
        <v>1</v>
      </c>
      <c r="B17" s="37"/>
      <c r="C17" s="38"/>
      <c r="D17" s="39"/>
      <c r="E17" s="40"/>
      <c r="F17" s="41"/>
      <c r="G17" s="42" t="str">
        <f>IF(ISBLANK(F17),"",IF(F17&lt;=22.75,"KSM",IF(F17&lt;=23.7,"I A",IF(F17&lt;=25.24,"II A",IF(F17&lt;=28.04,"III A",IF(F17&lt;=31.14,"I JA",IF(F17&lt;=33.24,"II JA",IF(F17&lt;=34.74,"III JA"))))))))</f>
        <v/>
      </c>
      <c r="H17" s="40"/>
    </row>
    <row r="18" spans="1:9" s="22" customFormat="1" ht="18" customHeight="1" x14ac:dyDescent="0.25">
      <c r="A18" s="36">
        <v>2</v>
      </c>
      <c r="B18" s="37" t="s">
        <v>431</v>
      </c>
      <c r="C18" s="38" t="s">
        <v>417</v>
      </c>
      <c r="D18" s="39">
        <v>39514</v>
      </c>
      <c r="E18" s="40" t="s">
        <v>659</v>
      </c>
      <c r="F18" s="41">
        <v>24.08</v>
      </c>
      <c r="G18" s="42" t="str">
        <f>IF(ISBLANK(F18),"",IF(F18&lt;=22.75,"KSM",IF(F18&lt;=23.7,"I A",IF(F18&lt;=25.24,"II A",IF(F18&lt;=28.04,"III A",IF(F18&lt;=31.14,"I JA",IF(F18&lt;=33.24,"II JA",IF(F18&lt;=34.74,"III JA"))))))))</f>
        <v>II A</v>
      </c>
      <c r="H18" s="40" t="s">
        <v>86</v>
      </c>
    </row>
    <row r="19" spans="1:9" s="22" customFormat="1" ht="18" customHeight="1" x14ac:dyDescent="0.25">
      <c r="A19" s="36">
        <v>3</v>
      </c>
      <c r="B19" s="37" t="s">
        <v>122</v>
      </c>
      <c r="C19" s="38" t="s">
        <v>222</v>
      </c>
      <c r="D19" s="39" t="s">
        <v>223</v>
      </c>
      <c r="E19" s="40" t="s">
        <v>663</v>
      </c>
      <c r="F19" s="41">
        <v>24.38</v>
      </c>
      <c r="G19" s="42" t="str">
        <f>IF(ISBLANK(F19),"",IF(F19&lt;=22.75,"KSM",IF(F19&lt;=23.7,"I A",IF(F19&lt;=25.24,"II A",IF(F19&lt;=28.04,"III A",IF(F19&lt;=31.14,"I JA",IF(F19&lt;=33.24,"II JA",IF(F19&lt;=34.74,"III JA"))))))))</f>
        <v>II A</v>
      </c>
      <c r="H19" s="40" t="s">
        <v>224</v>
      </c>
    </row>
    <row r="20" spans="1:9" s="22" customFormat="1" ht="18" customHeight="1" x14ac:dyDescent="0.25">
      <c r="A20" s="36">
        <v>4</v>
      </c>
      <c r="B20" s="37" t="s">
        <v>49</v>
      </c>
      <c r="C20" s="38" t="s">
        <v>103</v>
      </c>
      <c r="D20" s="39">
        <v>39519</v>
      </c>
      <c r="E20" s="40" t="s">
        <v>273</v>
      </c>
      <c r="F20" s="41">
        <v>24.53</v>
      </c>
      <c r="G20" s="42" t="str">
        <f>IF(ISBLANK(F20),"",IF(F20&lt;=22.75,"KSM",IF(F20&lt;=23.7,"I A",IF(F20&lt;=25.24,"II A",IF(F20&lt;=28.04,"III A",IF(F20&lt;=31.14,"I JA",IF(F20&lt;=33.24,"II JA",IF(F20&lt;=34.74,"III JA"))))))))</f>
        <v>II A</v>
      </c>
      <c r="H20" s="40" t="s">
        <v>161</v>
      </c>
    </row>
    <row r="21" spans="1:9" s="22" customFormat="1" ht="15.6" x14ac:dyDescent="0.25">
      <c r="B21" s="2">
        <v>4</v>
      </c>
      <c r="C21" s="2" t="s">
        <v>0</v>
      </c>
      <c r="D21" s="322"/>
      <c r="E21" s="24"/>
      <c r="F21" s="25"/>
      <c r="G21" s="26"/>
      <c r="H21" s="27"/>
    </row>
    <row r="22" spans="1:9" s="22" customFormat="1" ht="18" customHeight="1" x14ac:dyDescent="0.25">
      <c r="A22" s="43">
        <v>1</v>
      </c>
      <c r="B22" s="37" t="s">
        <v>51</v>
      </c>
      <c r="C22" s="38" t="s">
        <v>315</v>
      </c>
      <c r="D22" s="39" t="s">
        <v>316</v>
      </c>
      <c r="E22" s="40" t="s">
        <v>11</v>
      </c>
      <c r="F22" s="41">
        <v>25.67</v>
      </c>
      <c r="G22" s="42" t="str">
        <f>IF(ISBLANK(F22),"",IF(F22&lt;=22.75,"KSM",IF(F22&lt;=23.7,"I A",IF(F22&lt;=25.24,"II A",IF(F22&lt;=28.04,"III A",IF(F22&lt;=31.14,"I JA",IF(F22&lt;=33.24,"II JA",IF(F22&lt;=34.74,"III JA"))))))))</f>
        <v>III A</v>
      </c>
      <c r="H22" s="40" t="s">
        <v>266</v>
      </c>
    </row>
    <row r="23" spans="1:9" s="22" customFormat="1" ht="18" customHeight="1" x14ac:dyDescent="0.25">
      <c r="A23" s="36">
        <v>2</v>
      </c>
      <c r="B23" s="37" t="s">
        <v>33</v>
      </c>
      <c r="C23" s="38" t="s">
        <v>107</v>
      </c>
      <c r="D23" s="39" t="s">
        <v>108</v>
      </c>
      <c r="E23" s="40" t="s">
        <v>366</v>
      </c>
      <c r="F23" s="41">
        <v>25.54</v>
      </c>
      <c r="G23" s="42" t="str">
        <f>IF(ISBLANK(F23),"",IF(F23&lt;=22.75,"KSM",IF(F23&lt;=23.7,"I A",IF(F23&lt;=25.24,"II A",IF(F23&lt;=28.04,"III A",IF(F23&lt;=31.14,"I JA",IF(F23&lt;=33.24,"II JA",IF(F23&lt;=34.74,"III JA"))))))))</f>
        <v>III A</v>
      </c>
      <c r="H23" s="40" t="s">
        <v>10</v>
      </c>
    </row>
    <row r="24" spans="1:9" s="22" customFormat="1" ht="18" customHeight="1" x14ac:dyDescent="0.25">
      <c r="A24" s="36">
        <v>3</v>
      </c>
      <c r="B24" s="37" t="s">
        <v>115</v>
      </c>
      <c r="C24" s="38" t="s">
        <v>391</v>
      </c>
      <c r="D24" s="39" t="s">
        <v>392</v>
      </c>
      <c r="E24" s="40" t="s">
        <v>273</v>
      </c>
      <c r="F24" s="41">
        <v>24.36</v>
      </c>
      <c r="G24" s="42" t="str">
        <f>IF(ISBLANK(F24),"",IF(F24&lt;=22.75,"KSM",IF(F24&lt;=23.7,"I A",IF(F24&lt;=25.24,"II A",IF(F24&lt;=28.04,"III A",IF(F24&lt;=31.14,"I JA",IF(F24&lt;=33.24,"II JA",IF(F24&lt;=34.74,"III JA"))))))))</f>
        <v>II A</v>
      </c>
      <c r="H24" s="40" t="s">
        <v>297</v>
      </c>
    </row>
    <row r="25" spans="1:9" s="22" customFormat="1" ht="18" customHeight="1" x14ac:dyDescent="0.25">
      <c r="A25" s="36">
        <v>4</v>
      </c>
      <c r="B25" s="37" t="s">
        <v>31</v>
      </c>
      <c r="C25" s="38" t="s">
        <v>143</v>
      </c>
      <c r="D25" s="39" t="s">
        <v>144</v>
      </c>
      <c r="E25" s="40" t="s">
        <v>288</v>
      </c>
      <c r="F25" s="41">
        <v>23.18</v>
      </c>
      <c r="G25" s="42" t="str">
        <f>IF(ISBLANK(F25),"",IF(F25&lt;=22.75,"KSM",IF(F25&lt;=23.7,"I A",IF(F25&lt;=25.24,"II A",IF(F25&lt;=28.04,"III A",IF(F25&lt;=31.14,"I JA",IF(F25&lt;=33.24,"II JA",IF(F25&lt;=34.74,"III JA"))))))))</f>
        <v>I A</v>
      </c>
      <c r="H25" s="40" t="s">
        <v>145</v>
      </c>
    </row>
    <row r="26" spans="1:9" s="22" customFormat="1" ht="15.6" x14ac:dyDescent="0.25">
      <c r="B26" s="2">
        <v>5</v>
      </c>
      <c r="C26" s="2" t="s">
        <v>0</v>
      </c>
      <c r="D26" s="322"/>
      <c r="E26" s="24"/>
      <c r="F26" s="25"/>
      <c r="G26" s="26"/>
      <c r="H26" s="27"/>
    </row>
    <row r="27" spans="1:9" s="22" customFormat="1" ht="18" customHeight="1" x14ac:dyDescent="0.25">
      <c r="A27" s="43">
        <v>1</v>
      </c>
      <c r="B27" s="324"/>
      <c r="C27" s="325"/>
      <c r="D27" s="326"/>
      <c r="E27" s="327"/>
      <c r="F27" s="41"/>
      <c r="G27" s="42" t="str">
        <f>IF(ISBLANK(F27),"",IF(F27&lt;=22.75,"KSM",IF(F27&lt;=23.7,"I A",IF(F27&lt;=25.24,"II A",IF(F27&lt;=28.04,"III A",IF(F27&lt;=31.14,"I JA",IF(F27&lt;=33.24,"II JA",IF(F27&lt;=34.74,"III JA"))))))))</f>
        <v/>
      </c>
      <c r="H27" s="40"/>
    </row>
    <row r="28" spans="1:9" s="22" customFormat="1" ht="18" customHeight="1" x14ac:dyDescent="0.25">
      <c r="A28" s="36">
        <v>2</v>
      </c>
      <c r="B28" s="37" t="s">
        <v>497</v>
      </c>
      <c r="C28" s="38" t="s">
        <v>498</v>
      </c>
      <c r="D28" s="39" t="s">
        <v>499</v>
      </c>
      <c r="E28" s="40" t="s">
        <v>663</v>
      </c>
      <c r="F28" s="41">
        <v>26.89</v>
      </c>
      <c r="G28" s="42" t="str">
        <f>IF(ISBLANK(F28),"",IF(F28&lt;=22.75,"KSM",IF(F28&lt;=23.7,"I A",IF(F28&lt;=25.24,"II A",IF(F28&lt;=28.04,"III A",IF(F28&lt;=31.14,"I JA",IF(F28&lt;=33.24,"II JA",IF(F28&lt;=34.74,"III JA"))))))))</f>
        <v>III A</v>
      </c>
      <c r="H28" s="40" t="s">
        <v>224</v>
      </c>
    </row>
    <row r="29" spans="1:9" s="22" customFormat="1" ht="18" customHeight="1" x14ac:dyDescent="0.25">
      <c r="A29" s="36">
        <v>3</v>
      </c>
      <c r="B29" s="37" t="s">
        <v>393</v>
      </c>
      <c r="C29" s="38" t="s">
        <v>208</v>
      </c>
      <c r="D29" s="39">
        <v>39589</v>
      </c>
      <c r="E29" s="40" t="s">
        <v>273</v>
      </c>
      <c r="F29" s="41">
        <v>27.13</v>
      </c>
      <c r="G29" s="42" t="str">
        <f>IF(ISBLANK(F29),"",IF(F29&lt;=22.75,"KSM",IF(F29&lt;=23.7,"I A",IF(F29&lt;=25.24,"II A",IF(F29&lt;=28.04,"III A",IF(F29&lt;=31.14,"I JA",IF(F29&lt;=33.24,"II JA",IF(F29&lt;=34.74,"III JA"))))))))</f>
        <v>III A</v>
      </c>
      <c r="H29" s="40" t="s">
        <v>158</v>
      </c>
    </row>
    <row r="30" spans="1:9" s="22" customFormat="1" ht="18" customHeight="1" x14ac:dyDescent="0.25">
      <c r="A30" s="36">
        <v>4</v>
      </c>
      <c r="B30" s="324" t="s">
        <v>51</v>
      </c>
      <c r="C30" s="325" t="s">
        <v>414</v>
      </c>
      <c r="D30" s="326">
        <v>39612</v>
      </c>
      <c r="E30" s="327" t="s">
        <v>11</v>
      </c>
      <c r="F30" s="41">
        <v>24.56</v>
      </c>
      <c r="G30" s="42" t="str">
        <f>IF(ISBLANK(F30),"",IF(F30&lt;=22.75,"KSM",IF(F30&lt;=23.7,"I A",IF(F30&lt;=25.24,"II A",IF(F30&lt;=28.04,"III A",IF(F30&lt;=31.14,"I JA",IF(F30&lt;=33.24,"II JA",IF(F30&lt;=34.74,"III JA"))))))))</f>
        <v>II A</v>
      </c>
      <c r="H30" s="40" t="s">
        <v>622</v>
      </c>
    </row>
    <row r="31" spans="1:9" s="22" customFormat="1" ht="15.6" x14ac:dyDescent="0.25">
      <c r="B31" s="2">
        <v>6</v>
      </c>
      <c r="C31" s="2" t="s">
        <v>0</v>
      </c>
      <c r="D31" s="322"/>
      <c r="E31" s="24"/>
      <c r="F31" s="25"/>
      <c r="G31" s="26"/>
      <c r="H31" s="27"/>
    </row>
    <row r="32" spans="1:9" s="22" customFormat="1" ht="18" customHeight="1" x14ac:dyDescent="0.25">
      <c r="A32" s="43">
        <v>1</v>
      </c>
      <c r="B32" s="37" t="s">
        <v>627</v>
      </c>
      <c r="C32" s="38" t="s">
        <v>628</v>
      </c>
      <c r="D32" s="39">
        <v>39729</v>
      </c>
      <c r="E32" s="40" t="s">
        <v>273</v>
      </c>
      <c r="F32" s="41">
        <v>27.13</v>
      </c>
      <c r="G32" s="42" t="str">
        <f>IF(ISBLANK(F32),"",IF(F32&lt;=22.75,"KSM",IF(F32&lt;=23.7,"I A",IF(F32&lt;=25.24,"II A",IF(F32&lt;=28.04,"III A",IF(F32&lt;=31.14,"I JA",IF(F32&lt;=33.24,"II JA",IF(F32&lt;=34.74,"III JA"))))))))</f>
        <v>III A</v>
      </c>
      <c r="H32" s="40" t="s">
        <v>629</v>
      </c>
      <c r="I32" s="22">
        <v>2</v>
      </c>
    </row>
    <row r="33" spans="1:9" s="22" customFormat="1" ht="18" customHeight="1" x14ac:dyDescent="0.25">
      <c r="A33" s="36">
        <v>2</v>
      </c>
      <c r="B33" s="37" t="s">
        <v>331</v>
      </c>
      <c r="C33" s="38" t="s">
        <v>397</v>
      </c>
      <c r="D33" s="39" t="s">
        <v>474</v>
      </c>
      <c r="E33" s="40" t="s">
        <v>273</v>
      </c>
      <c r="F33" s="41">
        <v>27.13</v>
      </c>
      <c r="G33" s="42" t="str">
        <f>IF(ISBLANK(F33),"",IF(F33&lt;=22.75,"KSM",IF(F33&lt;=23.7,"I A",IF(F33&lt;=25.24,"II A",IF(F33&lt;=28.04,"III A",IF(F33&lt;=31.14,"I JA",IF(F33&lt;=33.24,"II JA",IF(F33&lt;=34.74,"III JA"))))))))</f>
        <v>III A</v>
      </c>
      <c r="H33" s="40" t="s">
        <v>160</v>
      </c>
      <c r="I33" s="22">
        <v>1</v>
      </c>
    </row>
    <row r="34" spans="1:9" s="22" customFormat="1" ht="18" customHeight="1" x14ac:dyDescent="0.25">
      <c r="A34" s="36">
        <v>3</v>
      </c>
      <c r="B34" s="37" t="s">
        <v>29</v>
      </c>
      <c r="C34" s="38" t="s">
        <v>617</v>
      </c>
      <c r="D34" s="39" t="s">
        <v>618</v>
      </c>
      <c r="E34" s="40" t="s">
        <v>273</v>
      </c>
      <c r="F34" s="41" t="s">
        <v>419</v>
      </c>
      <c r="G34" s="42" t="b">
        <f>IF(ISBLANK(F34),"",IF(F34&lt;=22.75,"KSM",IF(F34&lt;=23.7,"I A",IF(F34&lt;=25.24,"II A",IF(F34&lt;=28.04,"III A",IF(F34&lt;=31.14,"I JA",IF(F34&lt;=33.24,"II JA",IF(F34&lt;=34.74,"III JA"))))))))</f>
        <v>0</v>
      </c>
      <c r="H34" s="40" t="s">
        <v>297</v>
      </c>
    </row>
    <row r="35" spans="1:9" s="22" customFormat="1" ht="18" customHeight="1" x14ac:dyDescent="0.25">
      <c r="A35" s="36">
        <v>4</v>
      </c>
      <c r="B35" s="37" t="s">
        <v>630</v>
      </c>
      <c r="C35" s="38" t="s">
        <v>631</v>
      </c>
      <c r="D35" s="39" t="s">
        <v>632</v>
      </c>
      <c r="E35" s="40" t="s">
        <v>273</v>
      </c>
      <c r="F35" s="41" t="s">
        <v>421</v>
      </c>
      <c r="G35" s="42" t="b">
        <f>IF(ISBLANK(F35),"",IF(F35&lt;=22.75,"KSM",IF(F35&lt;=23.7,"I A",IF(F35&lt;=25.24,"II A",IF(F35&lt;=28.04,"III A",IF(F35&lt;=31.14,"I JA",IF(F35&lt;=33.24,"II JA",IF(F35&lt;=34.74,"III JA"))))))))</f>
        <v>0</v>
      </c>
      <c r="H35" s="40" t="s">
        <v>471</v>
      </c>
    </row>
    <row r="37" spans="1:9" x14ac:dyDescent="0.25">
      <c r="A37" s="317"/>
      <c r="B37" s="317"/>
      <c r="C37" s="317"/>
      <c r="D37" s="317"/>
      <c r="E37" s="317"/>
      <c r="F37" s="317"/>
      <c r="G37" s="317"/>
      <c r="H37" s="317"/>
    </row>
    <row r="38" spans="1:9" x14ac:dyDescent="0.25">
      <c r="A38" s="317"/>
      <c r="B38" s="317"/>
      <c r="C38" s="317"/>
      <c r="D38" s="317"/>
      <c r="E38" s="317"/>
      <c r="F38" s="317"/>
      <c r="G38" s="317"/>
      <c r="H38" s="3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0"/>
  <sheetViews>
    <sheetView topLeftCell="A7" workbookViewId="0">
      <selection activeCell="F30" sqref="F30"/>
    </sheetView>
  </sheetViews>
  <sheetFormatPr defaultColWidth="9.109375" defaultRowHeight="13.2" x14ac:dyDescent="0.25"/>
  <cols>
    <col min="1" max="1" width="4.6640625" style="22" customWidth="1"/>
    <col min="2" max="2" width="12.33203125" style="22" customWidth="1"/>
    <col min="3" max="3" width="14.109375" style="22" bestFit="1" customWidth="1"/>
    <col min="4" max="4" width="10.6640625" style="328" customWidth="1"/>
    <col min="5" max="5" width="16.88671875" style="316" customWidth="1"/>
    <col min="6" max="6" width="5.44140625" style="25" bestFit="1" customWidth="1"/>
    <col min="7" max="7" width="5.44140625" style="25" customWidth="1"/>
    <col min="8" max="8" width="5" style="26" customWidth="1"/>
    <col min="9" max="9" width="22.5546875" style="27" bestFit="1" customWidth="1"/>
    <col min="10" max="10" width="18" style="317" customWidth="1"/>
    <col min="11" max="16384" width="9.109375" style="317"/>
  </cols>
  <sheetData>
    <row r="1" spans="1:10" s="2" customFormat="1" ht="15.6" x14ac:dyDescent="0.25">
      <c r="A1" s="1" t="s">
        <v>407</v>
      </c>
      <c r="C1" s="3"/>
      <c r="D1" s="4"/>
      <c r="E1" s="4"/>
      <c r="F1" s="5"/>
      <c r="G1" s="5"/>
      <c r="H1" s="5"/>
      <c r="I1" s="6"/>
    </row>
    <row r="2" spans="1:10" s="7" customFormat="1" ht="15.6" x14ac:dyDescent="0.25">
      <c r="A2" s="7" t="s">
        <v>510</v>
      </c>
      <c r="C2" s="8"/>
      <c r="D2" s="9"/>
      <c r="E2" s="9"/>
      <c r="F2" s="10"/>
      <c r="G2" s="10"/>
      <c r="H2" s="11"/>
      <c r="I2" s="11"/>
      <c r="J2" s="12"/>
    </row>
    <row r="3" spans="1:10" s="27" customFormat="1" ht="12" customHeight="1" x14ac:dyDescent="0.25">
      <c r="A3" s="22"/>
      <c r="B3" s="22"/>
      <c r="C3" s="309"/>
      <c r="D3" s="322"/>
      <c r="E3" s="310"/>
      <c r="F3" s="26"/>
      <c r="G3" s="26"/>
      <c r="H3" s="26"/>
      <c r="I3" s="311"/>
    </row>
    <row r="4" spans="1:10" s="312" customFormat="1" ht="15.6" x14ac:dyDescent="0.25">
      <c r="B4" s="7" t="s">
        <v>619</v>
      </c>
      <c r="C4" s="2"/>
      <c r="D4" s="322"/>
      <c r="E4" s="24"/>
      <c r="F4" s="25"/>
      <c r="G4" s="25"/>
      <c r="H4" s="26"/>
      <c r="I4" s="27"/>
    </row>
    <row r="5" spans="1:10" s="22" customFormat="1" ht="16.2" thickBot="1" x14ac:dyDescent="0.3">
      <c r="B5" s="2"/>
      <c r="C5" s="2"/>
      <c r="D5" s="322"/>
      <c r="E5" s="24"/>
      <c r="F5" s="25"/>
      <c r="G5" s="25"/>
      <c r="H5" s="26"/>
      <c r="I5" s="27"/>
    </row>
    <row r="6" spans="1:10" s="35" customFormat="1" ht="18" customHeight="1" thickBot="1" x14ac:dyDescent="0.3">
      <c r="A6" s="28" t="s">
        <v>180</v>
      </c>
      <c r="B6" s="29" t="s">
        <v>2</v>
      </c>
      <c r="C6" s="30" t="s">
        <v>3</v>
      </c>
      <c r="D6" s="323" t="s">
        <v>4</v>
      </c>
      <c r="E6" s="32" t="s">
        <v>5</v>
      </c>
      <c r="F6" s="31" t="s">
        <v>579</v>
      </c>
      <c r="G6" s="33" t="s">
        <v>602</v>
      </c>
      <c r="H6" s="33" t="s">
        <v>6</v>
      </c>
      <c r="I6" s="34" t="s">
        <v>7</v>
      </c>
    </row>
    <row r="7" spans="1:10" s="22" customFormat="1" ht="18" customHeight="1" x14ac:dyDescent="0.25">
      <c r="A7" s="36">
        <v>1</v>
      </c>
      <c r="B7" s="37" t="s">
        <v>31</v>
      </c>
      <c r="C7" s="38" t="s">
        <v>143</v>
      </c>
      <c r="D7" s="39" t="s">
        <v>144</v>
      </c>
      <c r="E7" s="40" t="s">
        <v>288</v>
      </c>
      <c r="F7" s="41">
        <v>23.18</v>
      </c>
      <c r="G7" s="41">
        <v>22.98</v>
      </c>
      <c r="H7" s="42" t="str">
        <f>IF(ISBLANK(F7),"",IF(F7&lt;=22.75,"KSM",IF(F7&lt;=23.7,"I A",IF(F7&lt;=25.24,"II A",IF(F7&lt;=28.04,"III A",IF(F7&lt;=31.14,"I JA",IF(F7&lt;=33.24,"II JA",IF(F7&lt;=34.74,"III JA"))))))))</f>
        <v>I A</v>
      </c>
      <c r="I7" s="40" t="s">
        <v>145</v>
      </c>
    </row>
    <row r="8" spans="1:10" s="22" customFormat="1" ht="18" customHeight="1" x14ac:dyDescent="0.25">
      <c r="A8" s="36">
        <v>2</v>
      </c>
      <c r="B8" s="37" t="s">
        <v>431</v>
      </c>
      <c r="C8" s="38" t="s">
        <v>417</v>
      </c>
      <c r="D8" s="39">
        <v>39514</v>
      </c>
      <c r="E8" s="40" t="s">
        <v>659</v>
      </c>
      <c r="F8" s="41">
        <v>24.08</v>
      </c>
      <c r="G8" s="41">
        <v>23.7</v>
      </c>
      <c r="H8" s="42" t="str">
        <f>IF(ISBLANK(F8),"",IF(F8&lt;=22.75,"KSM",IF(F8&lt;=23.7,"I A",IF(F8&lt;=25.24,"II A",IF(F8&lt;=28.04,"III A",IF(F8&lt;=31.14,"I JA",IF(F8&lt;=33.24,"II JA",IF(F8&lt;=34.74,"III JA"))))))))</f>
        <v>II A</v>
      </c>
      <c r="I8" s="40" t="s">
        <v>86</v>
      </c>
    </row>
    <row r="9" spans="1:10" s="22" customFormat="1" ht="18" customHeight="1" x14ac:dyDescent="0.25">
      <c r="A9" s="36">
        <v>3</v>
      </c>
      <c r="B9" s="37" t="s">
        <v>113</v>
      </c>
      <c r="C9" s="38" t="s">
        <v>335</v>
      </c>
      <c r="D9" s="39" t="s">
        <v>336</v>
      </c>
      <c r="E9" s="40" t="s">
        <v>620</v>
      </c>
      <c r="F9" s="41">
        <v>23.95</v>
      </c>
      <c r="G9" s="41">
        <v>23.82</v>
      </c>
      <c r="H9" s="42" t="str">
        <f>IF(ISBLANK(F9),"",IF(F9&lt;=22.75,"KSM",IF(F9&lt;=23.7,"I A",IF(F9&lt;=25.24,"II A",IF(F9&lt;=28.04,"III A",IF(F9&lt;=31.14,"I JA",IF(F9&lt;=33.24,"II JA",IF(F9&lt;=34.74,"III JA"))))))))</f>
        <v>II A</v>
      </c>
      <c r="I9" s="40" t="s">
        <v>269</v>
      </c>
    </row>
    <row r="10" spans="1:10" s="22" customFormat="1" ht="18" customHeight="1" x14ac:dyDescent="0.25">
      <c r="A10" s="43">
        <v>4</v>
      </c>
      <c r="B10" s="37" t="s">
        <v>115</v>
      </c>
      <c r="C10" s="38" t="s">
        <v>391</v>
      </c>
      <c r="D10" s="39" t="s">
        <v>392</v>
      </c>
      <c r="E10" s="40" t="s">
        <v>273</v>
      </c>
      <c r="F10" s="41">
        <v>24.36</v>
      </c>
      <c r="G10" s="41">
        <v>24.54</v>
      </c>
      <c r="H10" s="42" t="str">
        <f>IF(ISBLANK(F10),"",IF(F10&lt;=22.75,"KSM",IF(F10&lt;=23.7,"I A",IF(F10&lt;=25.24,"II A",IF(F10&lt;=28.04,"III A",IF(F10&lt;=31.14,"I JA",IF(F10&lt;=33.24,"II JA",IF(F10&lt;=34.74,"III JA"))))))))</f>
        <v>II A</v>
      </c>
      <c r="I10" s="40" t="s">
        <v>297</v>
      </c>
    </row>
    <row r="11" spans="1:10" s="22" customFormat="1" ht="18" customHeight="1" x14ac:dyDescent="0.25">
      <c r="A11" s="36">
        <v>5</v>
      </c>
      <c r="B11" s="37" t="s">
        <v>122</v>
      </c>
      <c r="C11" s="38" t="s">
        <v>222</v>
      </c>
      <c r="D11" s="39" t="s">
        <v>223</v>
      </c>
      <c r="E11" s="40" t="s">
        <v>663</v>
      </c>
      <c r="F11" s="41">
        <v>24.38</v>
      </c>
      <c r="G11" s="41"/>
      <c r="H11" s="42" t="str">
        <f t="shared" ref="H11:H25" si="0">IF(ISBLANK(F11),"",IF(F11&lt;=22.75,"KSM",IF(F11&lt;=23.7,"I A",IF(F11&lt;=25.24,"II A",IF(F11&lt;=28.04,"III A",IF(F11&lt;=31.14,"I JA",IF(F11&lt;=33.24,"II JA",IF(F11&lt;=34.74,"III JA"))))))))</f>
        <v>II A</v>
      </c>
      <c r="I11" s="40" t="s">
        <v>224</v>
      </c>
    </row>
    <row r="12" spans="1:10" s="22" customFormat="1" ht="18" customHeight="1" x14ac:dyDescent="0.25">
      <c r="A12" s="36">
        <v>6</v>
      </c>
      <c r="B12" s="37" t="s">
        <v>31</v>
      </c>
      <c r="C12" s="38" t="s">
        <v>73</v>
      </c>
      <c r="D12" s="39">
        <v>39389</v>
      </c>
      <c r="E12" s="40" t="s">
        <v>128</v>
      </c>
      <c r="F12" s="41">
        <v>24.53</v>
      </c>
      <c r="G12" s="41"/>
      <c r="H12" s="42" t="str">
        <f t="shared" si="0"/>
        <v>II A</v>
      </c>
      <c r="I12" s="40" t="s">
        <v>621</v>
      </c>
    </row>
    <row r="13" spans="1:10" s="22" customFormat="1" ht="18" customHeight="1" x14ac:dyDescent="0.25">
      <c r="A13" s="36">
        <v>7</v>
      </c>
      <c r="B13" s="37" t="s">
        <v>49</v>
      </c>
      <c r="C13" s="38" t="s">
        <v>103</v>
      </c>
      <c r="D13" s="39">
        <v>39519</v>
      </c>
      <c r="E13" s="40" t="s">
        <v>273</v>
      </c>
      <c r="F13" s="41">
        <v>24.53</v>
      </c>
      <c r="G13" s="41"/>
      <c r="H13" s="42" t="str">
        <f t="shared" si="0"/>
        <v>II A</v>
      </c>
      <c r="I13" s="40" t="s">
        <v>161</v>
      </c>
    </row>
    <row r="14" spans="1:10" s="22" customFormat="1" ht="18" customHeight="1" x14ac:dyDescent="0.25">
      <c r="A14" s="36">
        <v>8</v>
      </c>
      <c r="B14" s="324" t="s">
        <v>51</v>
      </c>
      <c r="C14" s="325" t="s">
        <v>414</v>
      </c>
      <c r="D14" s="326">
        <v>39612</v>
      </c>
      <c r="E14" s="327" t="s">
        <v>11</v>
      </c>
      <c r="F14" s="41">
        <v>24.56</v>
      </c>
      <c r="G14" s="41"/>
      <c r="H14" s="42" t="str">
        <f t="shared" si="0"/>
        <v>II A</v>
      </c>
      <c r="I14" s="40" t="s">
        <v>622</v>
      </c>
    </row>
    <row r="15" spans="1:10" s="22" customFormat="1" ht="18" customHeight="1" x14ac:dyDescent="0.25">
      <c r="A15" s="36">
        <v>9</v>
      </c>
      <c r="B15" s="37" t="s">
        <v>69</v>
      </c>
      <c r="C15" s="38" t="s">
        <v>70</v>
      </c>
      <c r="D15" s="39" t="s">
        <v>71</v>
      </c>
      <c r="E15" s="40" t="s">
        <v>657</v>
      </c>
      <c r="F15" s="41">
        <v>24.63</v>
      </c>
      <c r="G15" s="41"/>
      <c r="H15" s="42" t="str">
        <f t="shared" si="0"/>
        <v>II A</v>
      </c>
      <c r="I15" s="40" t="s">
        <v>58</v>
      </c>
    </row>
    <row r="16" spans="1:10" s="22" customFormat="1" ht="18" customHeight="1" x14ac:dyDescent="0.25">
      <c r="A16" s="36">
        <v>10</v>
      </c>
      <c r="B16" s="37" t="s">
        <v>303</v>
      </c>
      <c r="C16" s="38" t="s">
        <v>304</v>
      </c>
      <c r="D16" s="39" t="s">
        <v>305</v>
      </c>
      <c r="E16" s="40" t="s">
        <v>288</v>
      </c>
      <c r="F16" s="41">
        <v>25.01</v>
      </c>
      <c r="G16" s="41"/>
      <c r="H16" s="42" t="str">
        <f t="shared" si="0"/>
        <v>II A</v>
      </c>
      <c r="I16" s="40" t="s">
        <v>50</v>
      </c>
    </row>
    <row r="17" spans="1:9" s="22" customFormat="1" ht="18" customHeight="1" x14ac:dyDescent="0.25">
      <c r="A17" s="36">
        <v>11</v>
      </c>
      <c r="B17" s="37" t="s">
        <v>75</v>
      </c>
      <c r="C17" s="38" t="s">
        <v>623</v>
      </c>
      <c r="D17" s="39">
        <v>39514</v>
      </c>
      <c r="E17" s="40" t="s">
        <v>659</v>
      </c>
      <c r="F17" s="41">
        <v>25.09</v>
      </c>
      <c r="G17" s="41"/>
      <c r="H17" s="42" t="str">
        <f t="shared" si="0"/>
        <v>II A</v>
      </c>
      <c r="I17" s="40" t="s">
        <v>86</v>
      </c>
    </row>
    <row r="18" spans="1:9" s="22" customFormat="1" ht="18" customHeight="1" x14ac:dyDescent="0.25">
      <c r="A18" s="36">
        <v>12</v>
      </c>
      <c r="B18" s="37" t="s">
        <v>33</v>
      </c>
      <c r="C18" s="38" t="s">
        <v>107</v>
      </c>
      <c r="D18" s="39" t="s">
        <v>108</v>
      </c>
      <c r="E18" s="40" t="s">
        <v>366</v>
      </c>
      <c r="F18" s="41">
        <v>25.54</v>
      </c>
      <c r="G18" s="41"/>
      <c r="H18" s="42" t="str">
        <f t="shared" si="0"/>
        <v>III A</v>
      </c>
      <c r="I18" s="40" t="s">
        <v>10</v>
      </c>
    </row>
    <row r="19" spans="1:9" s="22" customFormat="1" ht="18" customHeight="1" x14ac:dyDescent="0.25">
      <c r="A19" s="36">
        <v>13</v>
      </c>
      <c r="B19" s="37" t="s">
        <v>51</v>
      </c>
      <c r="C19" s="38" t="s">
        <v>315</v>
      </c>
      <c r="D19" s="39" t="s">
        <v>316</v>
      </c>
      <c r="E19" s="40" t="s">
        <v>11</v>
      </c>
      <c r="F19" s="41">
        <v>25.67</v>
      </c>
      <c r="G19" s="41"/>
      <c r="H19" s="42" t="str">
        <f t="shared" si="0"/>
        <v>III A</v>
      </c>
      <c r="I19" s="40" t="s">
        <v>266</v>
      </c>
    </row>
    <row r="20" spans="1:9" s="22" customFormat="1" ht="18" customHeight="1" x14ac:dyDescent="0.25">
      <c r="A20" s="36">
        <v>14</v>
      </c>
      <c r="B20" s="37" t="s">
        <v>624</v>
      </c>
      <c r="C20" s="38" t="s">
        <v>625</v>
      </c>
      <c r="D20" s="39" t="s">
        <v>626</v>
      </c>
      <c r="E20" s="40" t="s">
        <v>263</v>
      </c>
      <c r="F20" s="41">
        <v>26.56</v>
      </c>
      <c r="G20" s="41"/>
      <c r="H20" s="42" t="str">
        <f t="shared" si="0"/>
        <v>III A</v>
      </c>
      <c r="I20" s="40" t="s">
        <v>155</v>
      </c>
    </row>
    <row r="21" spans="1:9" s="22" customFormat="1" ht="18" customHeight="1" x14ac:dyDescent="0.25">
      <c r="A21" s="36">
        <v>15</v>
      </c>
      <c r="B21" s="37" t="s">
        <v>497</v>
      </c>
      <c r="C21" s="38" t="s">
        <v>498</v>
      </c>
      <c r="D21" s="39" t="s">
        <v>499</v>
      </c>
      <c r="E21" s="40" t="s">
        <v>663</v>
      </c>
      <c r="F21" s="41">
        <v>26.89</v>
      </c>
      <c r="G21" s="41"/>
      <c r="H21" s="42" t="str">
        <f t="shared" si="0"/>
        <v>III A</v>
      </c>
      <c r="I21" s="40" t="s">
        <v>224</v>
      </c>
    </row>
    <row r="22" spans="1:9" s="22" customFormat="1" ht="18" customHeight="1" x14ac:dyDescent="0.25">
      <c r="A22" s="36">
        <v>16</v>
      </c>
      <c r="B22" s="37" t="s">
        <v>393</v>
      </c>
      <c r="C22" s="38" t="s">
        <v>208</v>
      </c>
      <c r="D22" s="39">
        <v>39589</v>
      </c>
      <c r="E22" s="40" t="s">
        <v>273</v>
      </c>
      <c r="F22" s="41">
        <v>27.13</v>
      </c>
      <c r="G22" s="41"/>
      <c r="H22" s="42" t="str">
        <f t="shared" si="0"/>
        <v>III A</v>
      </c>
      <c r="I22" s="40" t="s">
        <v>158</v>
      </c>
    </row>
    <row r="23" spans="1:9" s="22" customFormat="1" ht="18" customHeight="1" x14ac:dyDescent="0.25">
      <c r="A23" s="36">
        <v>17</v>
      </c>
      <c r="B23" s="37" t="s">
        <v>331</v>
      </c>
      <c r="C23" s="38" t="s">
        <v>397</v>
      </c>
      <c r="D23" s="39" t="s">
        <v>474</v>
      </c>
      <c r="E23" s="40" t="s">
        <v>273</v>
      </c>
      <c r="F23" s="41">
        <v>27.13</v>
      </c>
      <c r="G23" s="41"/>
      <c r="H23" s="42" t="str">
        <f t="shared" si="0"/>
        <v>III A</v>
      </c>
      <c r="I23" s="40" t="s">
        <v>160</v>
      </c>
    </row>
    <row r="24" spans="1:9" s="22" customFormat="1" ht="18" customHeight="1" x14ac:dyDescent="0.25">
      <c r="A24" s="36">
        <v>18</v>
      </c>
      <c r="B24" s="37" t="s">
        <v>627</v>
      </c>
      <c r="C24" s="38" t="s">
        <v>628</v>
      </c>
      <c r="D24" s="39">
        <v>39729</v>
      </c>
      <c r="E24" s="40" t="s">
        <v>273</v>
      </c>
      <c r="F24" s="41">
        <v>27.13</v>
      </c>
      <c r="G24" s="41"/>
      <c r="H24" s="42" t="str">
        <f t="shared" si="0"/>
        <v>III A</v>
      </c>
      <c r="I24" s="40" t="s">
        <v>629</v>
      </c>
    </row>
    <row r="25" spans="1:9" s="22" customFormat="1" ht="18" customHeight="1" x14ac:dyDescent="0.25">
      <c r="A25" s="36">
        <v>19</v>
      </c>
      <c r="B25" s="37" t="s">
        <v>188</v>
      </c>
      <c r="C25" s="38" t="s">
        <v>371</v>
      </c>
      <c r="D25" s="39" t="s">
        <v>372</v>
      </c>
      <c r="E25" s="40" t="s">
        <v>366</v>
      </c>
      <c r="F25" s="41">
        <v>28.31</v>
      </c>
      <c r="G25" s="41"/>
      <c r="H25" s="42" t="str">
        <f t="shared" si="0"/>
        <v>I JA</v>
      </c>
      <c r="I25" s="40" t="s">
        <v>175</v>
      </c>
    </row>
    <row r="26" spans="1:9" s="22" customFormat="1" ht="18" customHeight="1" x14ac:dyDescent="0.25">
      <c r="A26" s="36"/>
      <c r="B26" s="37" t="s">
        <v>630</v>
      </c>
      <c r="C26" s="38" t="s">
        <v>631</v>
      </c>
      <c r="D26" s="39" t="s">
        <v>632</v>
      </c>
      <c r="E26" s="40" t="s">
        <v>273</v>
      </c>
      <c r="F26" s="41" t="s">
        <v>421</v>
      </c>
      <c r="G26" s="41"/>
      <c r="H26" s="42"/>
      <c r="I26" s="40" t="s">
        <v>471</v>
      </c>
    </row>
    <row r="27" spans="1:9" s="22" customFormat="1" ht="18" customHeight="1" x14ac:dyDescent="0.25">
      <c r="A27" s="36"/>
      <c r="B27" s="37" t="s">
        <v>29</v>
      </c>
      <c r="C27" s="38" t="s">
        <v>617</v>
      </c>
      <c r="D27" s="39" t="s">
        <v>618</v>
      </c>
      <c r="E27" s="40" t="s">
        <v>273</v>
      </c>
      <c r="F27" s="41" t="s">
        <v>419</v>
      </c>
      <c r="G27" s="41"/>
      <c r="H27" s="42"/>
      <c r="I27" s="40" t="s">
        <v>297</v>
      </c>
    </row>
    <row r="29" spans="1:9" x14ac:dyDescent="0.25">
      <c r="A29" s="317"/>
      <c r="B29" s="317"/>
      <c r="C29" s="317"/>
      <c r="D29" s="317"/>
      <c r="E29" s="317"/>
      <c r="F29" s="317"/>
      <c r="G29" s="317"/>
      <c r="H29" s="317"/>
      <c r="I29" s="317"/>
    </row>
    <row r="30" spans="1:9" x14ac:dyDescent="0.25">
      <c r="A30" s="317"/>
      <c r="B30" s="317"/>
      <c r="C30" s="317"/>
      <c r="D30" s="317"/>
      <c r="E30" s="317"/>
      <c r="F30" s="317"/>
      <c r="G30" s="317"/>
      <c r="H30" s="317"/>
      <c r="I30" s="3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Titulinis</vt:lpstr>
      <vt:lpstr> 60 M par.</vt:lpstr>
      <vt:lpstr> 60 M suv.</vt:lpstr>
      <vt:lpstr>60 V par.</vt:lpstr>
      <vt:lpstr>60 V suv.</vt:lpstr>
      <vt:lpstr>200 M par.</vt:lpstr>
      <vt:lpstr>200 M suv.</vt:lpstr>
      <vt:lpstr>200 V par.</vt:lpstr>
      <vt:lpstr>200 V suv.</vt:lpstr>
      <vt:lpstr>600 M</vt:lpstr>
      <vt:lpstr>600 M suv.</vt:lpstr>
      <vt:lpstr>600 V </vt:lpstr>
      <vt:lpstr>600 V suv.</vt:lpstr>
      <vt:lpstr>1000 M par.</vt:lpstr>
      <vt:lpstr>1000 M suv.</vt:lpstr>
      <vt:lpstr>1000 V</vt:lpstr>
      <vt:lpstr>2000 M</vt:lpstr>
      <vt:lpstr>2000 V</vt:lpstr>
      <vt:lpstr>60bb M par.</vt:lpstr>
      <vt:lpstr>60bb M suv.</vt:lpstr>
      <vt:lpstr>60bb V par.</vt:lpstr>
      <vt:lpstr>60bb V suv.</vt:lpstr>
      <vt:lpstr>Aukštis M</vt:lpstr>
      <vt:lpstr>Aukštis V</vt:lpstr>
      <vt:lpstr>Tolis M</vt:lpstr>
      <vt:lpstr>Tolis V</vt:lpstr>
      <vt:lpstr>Trišuolis M</vt:lpstr>
      <vt:lpstr>Trišuolis V</vt:lpstr>
      <vt:lpstr>Rutulys M</vt:lpstr>
      <vt:lpstr>Rutulys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viltis</dc:creator>
  <cp:lastModifiedBy>Step</cp:lastModifiedBy>
  <cp:lastPrinted>2024-12-06T15:39:38Z</cp:lastPrinted>
  <dcterms:created xsi:type="dcterms:W3CDTF">2021-11-26T11:19:05Z</dcterms:created>
  <dcterms:modified xsi:type="dcterms:W3CDTF">2024-12-08T19:06:26Z</dcterms:modified>
</cp:coreProperties>
</file>